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O:\Nabídky\Nabídky 2024\Znojmo,nám.Svobody-rekonstrukce vodovodu a kanalizace\"/>
    </mc:Choice>
  </mc:AlternateContent>
  <bookViews>
    <workbookView xWindow="0" yWindow="0" windowWidth="0" windowHeight="0"/>
  </bookViews>
  <sheets>
    <sheet name="Rekapitulace stavby" sheetId="1" r:id="rId1"/>
    <sheet name="SO 301-01 - Rekonstrukce ..." sheetId="2" r:id="rId2"/>
    <sheet name="SO 301-02 - Vodovodní pří..." sheetId="3" r:id="rId3"/>
    <sheet name="SO 302-01 - Rekonstrukce ..." sheetId="4" r:id="rId4"/>
    <sheet name="SO 302-02 - Kanalizační p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 301-01 - Rekonstrukce ...'!$C$124:$K$182</definedName>
    <definedName name="_xlnm.Print_Area" localSheetId="1">'SO 301-01 - Rekonstrukce ...'!$C$4:$J$76,'SO 301-01 - Rekonstrukce ...'!$C$82:$J$106,'SO 301-01 - Rekonstrukce ...'!$C$112:$J$182</definedName>
    <definedName name="_xlnm.Print_Titles" localSheetId="1">'SO 301-01 - Rekonstrukce ...'!$124:$124</definedName>
    <definedName name="_xlnm._FilterDatabase" localSheetId="2" hidden="1">'SO 301-02 - Vodovodní pří...'!$C$122:$K$155</definedName>
    <definedName name="_xlnm.Print_Area" localSheetId="2">'SO 301-02 - Vodovodní pří...'!$C$4:$J$76,'SO 301-02 - Vodovodní pří...'!$C$82:$J$104,'SO 301-02 - Vodovodní pří...'!$C$110:$J$155</definedName>
    <definedName name="_xlnm.Print_Titles" localSheetId="2">'SO 301-02 - Vodovodní pří...'!$122:$122</definedName>
    <definedName name="_xlnm._FilterDatabase" localSheetId="3" hidden="1">'SO 302-01 - Rekonstrukce ...'!$C$123:$K$188</definedName>
    <definedName name="_xlnm.Print_Area" localSheetId="3">'SO 302-01 - Rekonstrukce ...'!$C$4:$J$76,'SO 302-01 - Rekonstrukce ...'!$C$82:$J$105,'SO 302-01 - Rekonstrukce ...'!$C$111:$J$188</definedName>
    <definedName name="_xlnm.Print_Titles" localSheetId="3">'SO 302-01 - Rekonstrukce ...'!$123:$123</definedName>
    <definedName name="_xlnm._FilterDatabase" localSheetId="4" hidden="1">'SO 302-02 - Kanalizační p...'!$C$124:$K$165</definedName>
    <definedName name="_xlnm.Print_Area" localSheetId="4">'SO 302-02 - Kanalizační p...'!$C$4:$J$76,'SO 302-02 - Kanalizační p...'!$C$82:$J$106,'SO 302-02 - Kanalizační p...'!$C$112:$J$165</definedName>
    <definedName name="_xlnm.Print_Titles" localSheetId="4">'SO 302-02 - Kanalizační p...'!$124:$124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65"/>
  <c r="BH165"/>
  <c r="BG165"/>
  <c r="BF165"/>
  <c r="T165"/>
  <c r="T164"/>
  <c r="R165"/>
  <c r="R164"/>
  <c r="P165"/>
  <c r="P164"/>
  <c r="BI163"/>
  <c r="BH163"/>
  <c r="BG163"/>
  <c r="BF163"/>
  <c r="T163"/>
  <c r="R163"/>
  <c r="P163"/>
  <c r="BI162"/>
  <c r="BH162"/>
  <c r="BG162"/>
  <c r="BF162"/>
  <c r="T162"/>
  <c r="R162"/>
  <c r="P162"/>
  <c r="BI159"/>
  <c r="BH159"/>
  <c r="BG159"/>
  <c r="BF159"/>
  <c r="T159"/>
  <c r="T158"/>
  <c r="R159"/>
  <c r="R158"/>
  <c r="P159"/>
  <c r="P158"/>
  <c r="BI157"/>
  <c r="BH157"/>
  <c r="BG157"/>
  <c r="BF157"/>
  <c r="T157"/>
  <c r="T156"/>
  <c r="R157"/>
  <c r="R156"/>
  <c r="P157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F119"/>
  <c r="E117"/>
  <c r="F89"/>
  <c r="E87"/>
  <c r="J24"/>
  <c r="E24"/>
  <c r="J92"/>
  <c r="J23"/>
  <c r="J21"/>
  <c r="E21"/>
  <c r="J91"/>
  <c r="J20"/>
  <c r="J18"/>
  <c r="E18"/>
  <c r="F122"/>
  <c r="J17"/>
  <c r="J15"/>
  <c r="E15"/>
  <c r="F91"/>
  <c r="J14"/>
  <c r="J12"/>
  <c r="J119"/>
  <c r="E7"/>
  <c r="E115"/>
  <c i="4" r="J37"/>
  <c r="J36"/>
  <c i="1" r="AY97"/>
  <c i="4" r="J35"/>
  <c i="1" r="AX97"/>
  <c i="4"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3"/>
  <c r="BH183"/>
  <c r="BG183"/>
  <c r="BF183"/>
  <c r="T183"/>
  <c r="T182"/>
  <c r="R183"/>
  <c r="R182"/>
  <c r="P183"/>
  <c r="P182"/>
  <c r="BI181"/>
  <c r="BH181"/>
  <c r="BG181"/>
  <c r="BF181"/>
  <c r="T181"/>
  <c r="T180"/>
  <c r="R181"/>
  <c r="R180"/>
  <c r="P181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F118"/>
  <c r="E116"/>
  <c r="F89"/>
  <c r="E87"/>
  <c r="J24"/>
  <c r="E24"/>
  <c r="J121"/>
  <c r="J23"/>
  <c r="J21"/>
  <c r="E21"/>
  <c r="J91"/>
  <c r="J20"/>
  <c r="J18"/>
  <c r="E18"/>
  <c r="F92"/>
  <c r="J17"/>
  <c r="J15"/>
  <c r="E15"/>
  <c r="F120"/>
  <c r="J14"/>
  <c r="J12"/>
  <c r="J118"/>
  <c r="E7"/>
  <c r="E114"/>
  <c i="3" r="J37"/>
  <c r="J36"/>
  <c i="1" r="AY96"/>
  <c i="3" r="J35"/>
  <c i="1" r="AX96"/>
  <c i="3" r="BI155"/>
  <c r="BH155"/>
  <c r="BG155"/>
  <c r="BF155"/>
  <c r="T155"/>
  <c r="T154"/>
  <c r="R155"/>
  <c r="R154"/>
  <c r="P155"/>
  <c r="P154"/>
  <c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T148"/>
  <c r="R149"/>
  <c r="R148"/>
  <c r="P149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17"/>
  <c r="E115"/>
  <c r="F89"/>
  <c r="E87"/>
  <c r="J24"/>
  <c r="E24"/>
  <c r="J92"/>
  <c r="J23"/>
  <c r="J21"/>
  <c r="E21"/>
  <c r="J119"/>
  <c r="J20"/>
  <c r="J18"/>
  <c r="E18"/>
  <c r="F120"/>
  <c r="J17"/>
  <c r="J15"/>
  <c r="E15"/>
  <c r="F91"/>
  <c r="J14"/>
  <c r="J12"/>
  <c r="J89"/>
  <c r="E7"/>
  <c r="E113"/>
  <c i="2" r="J37"/>
  <c r="J36"/>
  <c i="1" r="AY95"/>
  <c i="2" r="J35"/>
  <c i="1" r="AX95"/>
  <c i="2" r="BI182"/>
  <c r="BH182"/>
  <c r="BG182"/>
  <c r="BF182"/>
  <c r="T182"/>
  <c r="R182"/>
  <c r="P182"/>
  <c r="BI181"/>
  <c r="BH181"/>
  <c r="BG181"/>
  <c r="BF181"/>
  <c r="T181"/>
  <c r="R181"/>
  <c r="P181"/>
  <c r="BI178"/>
  <c r="BH178"/>
  <c r="BG178"/>
  <c r="BF178"/>
  <c r="T178"/>
  <c r="T177"/>
  <c r="R178"/>
  <c r="R177"/>
  <c r="P178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F119"/>
  <c r="E117"/>
  <c r="F89"/>
  <c r="E87"/>
  <c r="J24"/>
  <c r="E24"/>
  <c r="J122"/>
  <c r="J23"/>
  <c r="J21"/>
  <c r="E21"/>
  <c r="J121"/>
  <c r="J20"/>
  <c r="J18"/>
  <c r="E18"/>
  <c r="F122"/>
  <c r="J17"/>
  <c r="J15"/>
  <c r="E15"/>
  <c r="F121"/>
  <c r="J14"/>
  <c r="J12"/>
  <c r="J119"/>
  <c r="E7"/>
  <c r="E115"/>
  <c i="1" r="L90"/>
  <c r="AM90"/>
  <c r="AM89"/>
  <c r="L89"/>
  <c r="AM87"/>
  <c r="L87"/>
  <c r="L85"/>
  <c r="L84"/>
  <c i="2" r="J128"/>
  <c r="J174"/>
  <c r="J170"/>
  <c r="BK167"/>
  <c r="J163"/>
  <c r="BK160"/>
  <c r="BK154"/>
  <c r="J150"/>
  <c r="BK147"/>
  <c r="J144"/>
  <c r="BK141"/>
  <c r="BK138"/>
  <c r="J136"/>
  <c r="BK133"/>
  <c r="BK131"/>
  <c i="1" r="AS94"/>
  <c i="3" r="BK128"/>
  <c r="BK138"/>
  <c r="J130"/>
  <c r="BK152"/>
  <c r="BK145"/>
  <c i="4" r="BK164"/>
  <c r="BK159"/>
  <c r="J145"/>
  <c r="J131"/>
  <c r="J172"/>
  <c r="BK142"/>
  <c r="J187"/>
  <c r="J166"/>
  <c r="BK140"/>
  <c r="BK174"/>
  <c r="BK165"/>
  <c r="BK141"/>
  <c r="BK181"/>
  <c r="J170"/>
  <c r="J147"/>
  <c r="BK131"/>
  <c r="BK167"/>
  <c r="BK147"/>
  <c r="BK132"/>
  <c i="5" r="J145"/>
  <c r="J128"/>
  <c r="J159"/>
  <c r="BK131"/>
  <c r="J133"/>
  <c r="J150"/>
  <c r="BK136"/>
  <c r="J157"/>
  <c r="BK138"/>
  <c r="BK130"/>
  <c i="2" r="BK181"/>
  <c r="BK174"/>
  <c r="BK170"/>
  <c r="J168"/>
  <c r="J164"/>
  <c r="BK159"/>
  <c r="BK155"/>
  <c r="BK151"/>
  <c r="J149"/>
  <c r="BK145"/>
  <c r="J143"/>
  <c r="J140"/>
  <c r="J137"/>
  <c r="J134"/>
  <c r="J131"/>
  <c r="BK128"/>
  <c r="J159"/>
  <c i="3" r="BK147"/>
  <c r="J146"/>
  <c r="J136"/>
  <c r="J129"/>
  <c r="J152"/>
  <c r="J142"/>
  <c r="BK140"/>
  <c r="BK141"/>
  <c r="J135"/>
  <c r="BK134"/>
  <c r="BK132"/>
  <c r="BK130"/>
  <c i="4" r="BK173"/>
  <c r="BK158"/>
  <c r="J132"/>
  <c r="J177"/>
  <c r="BK151"/>
  <c r="BK135"/>
  <c r="J168"/>
  <c r="J138"/>
  <c r="BK177"/>
  <c r="BK161"/>
  <c r="BK138"/>
  <c r="J179"/>
  <c r="J159"/>
  <c r="J142"/>
  <c r="J173"/>
  <c r="J161"/>
  <c r="BK152"/>
  <c r="BK136"/>
  <c i="5" r="BK153"/>
  <c r="J138"/>
  <c r="J154"/>
  <c r="BK140"/>
  <c r="BK154"/>
  <c r="BK163"/>
  <c r="BK145"/>
  <c r="BK135"/>
  <c r="J155"/>
  <c r="BK133"/>
  <c i="2" r="BK136"/>
  <c r="BK178"/>
  <c r="J173"/>
  <c r="BK168"/>
  <c r="J165"/>
  <c r="BK162"/>
  <c r="BK158"/>
  <c r="J155"/>
  <c r="J151"/>
  <c r="BK146"/>
  <c r="BK143"/>
  <c r="BK140"/>
  <c r="BK137"/>
  <c r="J133"/>
  <c r="BK129"/>
  <c r="J160"/>
  <c i="3" r="BK135"/>
  <c r="BK139"/>
  <c r="J132"/>
  <c r="BK126"/>
  <c r="BK144"/>
  <c r="J141"/>
  <c r="J145"/>
  <c r="J139"/>
  <c r="J137"/>
  <c r="J133"/>
  <c r="BK131"/>
  <c r="BK129"/>
  <c i="4" r="BK178"/>
  <c r="J154"/>
  <c r="BK139"/>
  <c r="BK129"/>
  <c r="BK169"/>
  <c r="J148"/>
  <c r="J188"/>
  <c r="BK175"/>
  <c r="J137"/>
  <c r="J181"/>
  <c r="J164"/>
  <c r="J143"/>
  <c r="BK128"/>
  <c r="BK176"/>
  <c r="BK154"/>
  <c r="J139"/>
  <c r="J178"/>
  <c r="BK166"/>
  <c r="BK153"/>
  <c r="BK143"/>
  <c i="5" r="BK165"/>
  <c r="J147"/>
  <c r="BK129"/>
  <c r="J148"/>
  <c r="J139"/>
  <c r="J153"/>
  <c r="BK159"/>
  <c r="J142"/>
  <c r="J130"/>
  <c r="BK147"/>
  <c r="J134"/>
  <c i="2" r="BK182"/>
  <c r="J176"/>
  <c r="BK173"/>
  <c r="BK169"/>
  <c r="BK164"/>
  <c r="BK161"/>
  <c r="J158"/>
  <c r="BK153"/>
  <c r="BK149"/>
  <c r="J147"/>
  <c r="J145"/>
  <c r="BK142"/>
  <c r="J139"/>
  <c r="J135"/>
  <c r="J132"/>
  <c r="J129"/>
  <c i="3" r="J153"/>
  <c r="BK136"/>
  <c r="J144"/>
  <c r="BK133"/>
  <c r="J155"/>
  <c r="BK149"/>
  <c r="J127"/>
  <c i="4" r="BK160"/>
  <c r="BK149"/>
  <c r="BK133"/>
  <c r="BK187"/>
  <c r="BK162"/>
  <c r="J149"/>
  <c r="BK186"/>
  <c r="BK170"/>
  <c r="J153"/>
  <c r="BK188"/>
  <c r="BK172"/>
  <c r="J146"/>
  <c r="J183"/>
  <c r="BK171"/>
  <c r="J152"/>
  <c r="J134"/>
  <c r="J171"/>
  <c r="J160"/>
  <c r="BK145"/>
  <c r="BK130"/>
  <c i="5" r="BK157"/>
  <c r="BK142"/>
  <c r="J165"/>
  <c r="J143"/>
  <c r="BK134"/>
  <c r="J137"/>
  <c r="BK152"/>
  <c r="J141"/>
  <c r="J163"/>
  <c r="BK139"/>
  <c i="2" r="BK176"/>
  <c r="J175"/>
  <c r="J172"/>
  <c r="J167"/>
  <c r="BK163"/>
  <c r="J161"/>
  <c r="BK156"/>
  <c r="J153"/>
  <c r="J148"/>
  <c r="BK144"/>
  <c r="J142"/>
  <c r="BK139"/>
  <c r="BK135"/>
  <c r="BK132"/>
  <c r="J130"/>
  <c r="J178"/>
  <c i="3" r="J149"/>
  <c r="J140"/>
  <c r="J134"/>
  <c r="BK127"/>
  <c r="BK142"/>
  <c r="J128"/>
  <c i="4" r="BK168"/>
  <c r="J151"/>
  <c r="J135"/>
  <c r="BK127"/>
  <c r="J158"/>
  <c r="BK183"/>
  <c r="J162"/>
  <c r="J136"/>
  <c r="J186"/>
  <c r="J169"/>
  <c r="BK148"/>
  <c r="J129"/>
  <c r="J167"/>
  <c r="J150"/>
  <c r="J130"/>
  <c r="BK157"/>
  <c r="J141"/>
  <c i="5" r="BK162"/>
  <c r="BK143"/>
  <c r="J136"/>
  <c r="BK151"/>
  <c r="BK137"/>
  <c r="J152"/>
  <c r="BK155"/>
  <c r="J144"/>
  <c r="BK128"/>
  <c r="BK144"/>
  <c r="BK132"/>
  <c i="2" r="J182"/>
  <c r="BK175"/>
  <c r="BK172"/>
  <c r="J169"/>
  <c r="BK165"/>
  <c r="J162"/>
  <c r="J156"/>
  <c r="J154"/>
  <c r="BK150"/>
  <c r="BK148"/>
  <c r="J146"/>
  <c r="J141"/>
  <c r="J138"/>
  <c r="BK134"/>
  <c r="BK130"/>
  <c r="J181"/>
  <c i="3" r="BK155"/>
  <c r="J138"/>
  <c r="J147"/>
  <c r="BK137"/>
  <c r="J131"/>
  <c r="BK153"/>
  <c r="BK146"/>
  <c r="J126"/>
  <c i="4" r="J163"/>
  <c r="J157"/>
  <c r="BK134"/>
  <c r="J174"/>
  <c r="J140"/>
  <c r="BK179"/>
  <c r="BK156"/>
  <c r="J128"/>
  <c r="J176"/>
  <c r="BK163"/>
  <c r="J133"/>
  <c r="J175"/>
  <c r="J156"/>
  <c r="BK146"/>
  <c r="J127"/>
  <c r="J165"/>
  <c r="BK150"/>
  <c r="BK137"/>
  <c i="5" r="BK150"/>
  <c r="J140"/>
  <c r="J162"/>
  <c r="BK141"/>
  <c r="J129"/>
  <c r="J132"/>
  <c r="BK148"/>
  <c r="J131"/>
  <c r="J151"/>
  <c r="J135"/>
  <c i="2" l="1" r="BK127"/>
  <c r="J127"/>
  <c r="J98"/>
  <c r="R152"/>
  <c r="BK166"/>
  <c r="J166"/>
  <c r="J101"/>
  <c r="T166"/>
  <c r="P180"/>
  <c r="P179"/>
  <c i="3" r="BK143"/>
  <c r="J143"/>
  <c r="J99"/>
  <c i="4" r="BK126"/>
  <c r="J126"/>
  <c r="J98"/>
  <c r="T144"/>
  <c i="2" r="BK152"/>
  <c r="J152"/>
  <c r="J99"/>
  <c r="T157"/>
  <c r="P171"/>
  <c i="3" r="P125"/>
  <c r="T143"/>
  <c r="T151"/>
  <c r="T150"/>
  <c i="4" r="BK144"/>
  <c r="J144"/>
  <c r="J99"/>
  <c r="T155"/>
  <c r="P185"/>
  <c r="P184"/>
  <c r="T185"/>
  <c r="T184"/>
  <c i="2" r="P127"/>
  <c r="T152"/>
  <c r="P166"/>
  <c r="R171"/>
  <c r="T180"/>
  <c r="T179"/>
  <c i="3" r="R125"/>
  <c r="BK151"/>
  <c r="J151"/>
  <c r="J102"/>
  <c i="4" r="P144"/>
  <c r="R155"/>
  <c r="BK185"/>
  <c r="BK184"/>
  <c r="J184"/>
  <c r="J103"/>
  <c r="R185"/>
  <c r="R184"/>
  <c i="2" r="R127"/>
  <c r="BK157"/>
  <c r="J157"/>
  <c r="J100"/>
  <c r="T171"/>
  <c i="3" r="R143"/>
  <c i="4" r="P126"/>
  <c r="R144"/>
  <c i="5" r="P127"/>
  <c i="2" r="T127"/>
  <c r="T126"/>
  <c r="T125"/>
  <c r="R157"/>
  <c r="BK171"/>
  <c r="J171"/>
  <c r="J102"/>
  <c r="R180"/>
  <c r="R179"/>
  <c i="3" r="BK125"/>
  <c r="P143"/>
  <c r="P151"/>
  <c r="P150"/>
  <c i="4" r="R126"/>
  <c r="R125"/>
  <c r="R124"/>
  <c r="BK155"/>
  <c r="J155"/>
  <c r="J100"/>
  <c i="5" r="BK127"/>
  <c r="T127"/>
  <c r="R146"/>
  <c r="R149"/>
  <c i="2" r="P152"/>
  <c r="P157"/>
  <c r="R166"/>
  <c r="BK180"/>
  <c r="J180"/>
  <c r="J105"/>
  <c i="3" r="T125"/>
  <c r="T124"/>
  <c r="T123"/>
  <c r="R151"/>
  <c r="R150"/>
  <c i="4" r="T126"/>
  <c r="T125"/>
  <c r="T124"/>
  <c r="P155"/>
  <c i="5" r="R127"/>
  <c r="R126"/>
  <c r="BK146"/>
  <c r="J146"/>
  <c r="J99"/>
  <c r="P146"/>
  <c r="T146"/>
  <c r="BK149"/>
  <c r="J149"/>
  <c r="J100"/>
  <c r="P149"/>
  <c r="T149"/>
  <c r="BK161"/>
  <c r="J161"/>
  <c r="J104"/>
  <c r="P161"/>
  <c r="P160"/>
  <c r="R161"/>
  <c r="R160"/>
  <c r="T161"/>
  <c r="T160"/>
  <c i="3" r="BK148"/>
  <c r="J148"/>
  <c r="J100"/>
  <c r="BK154"/>
  <c r="J154"/>
  <c r="J103"/>
  <c i="2" r="BK177"/>
  <c r="J177"/>
  <c r="J103"/>
  <c i="4" r="BK180"/>
  <c r="J180"/>
  <c r="J101"/>
  <c r="BK182"/>
  <c r="J182"/>
  <c r="J102"/>
  <c i="5" r="BK156"/>
  <c r="J156"/>
  <c r="J101"/>
  <c r="BK158"/>
  <c r="J158"/>
  <c r="J102"/>
  <c r="BK164"/>
  <c r="J164"/>
  <c r="J105"/>
  <c i="4" r="BK125"/>
  <c r="J125"/>
  <c r="J97"/>
  <c r="J185"/>
  <c r="J104"/>
  <c i="5" r="J121"/>
  <c r="BE129"/>
  <c r="BE130"/>
  <c r="BE131"/>
  <c r="BE150"/>
  <c r="BE165"/>
  <c r="E85"/>
  <c r="BE140"/>
  <c r="BE141"/>
  <c r="BE143"/>
  <c r="BE153"/>
  <c r="BE162"/>
  <c r="J89"/>
  <c r="F121"/>
  <c r="BE136"/>
  <c r="BE139"/>
  <c r="BE154"/>
  <c r="BE155"/>
  <c r="F92"/>
  <c r="J122"/>
  <c r="BE132"/>
  <c r="BE133"/>
  <c r="BE138"/>
  <c r="BE142"/>
  <c r="BE145"/>
  <c r="BE147"/>
  <c r="BE152"/>
  <c r="BE157"/>
  <c r="BE163"/>
  <c r="BE128"/>
  <c r="BE134"/>
  <c r="BE135"/>
  <c r="BE137"/>
  <c r="BE144"/>
  <c r="BE148"/>
  <c r="BE151"/>
  <c r="BE159"/>
  <c i="3" r="BK150"/>
  <c r="J150"/>
  <c r="J101"/>
  <c i="4" r="J92"/>
  <c r="J120"/>
  <c r="BE133"/>
  <c r="BE134"/>
  <c r="BE135"/>
  <c r="BE146"/>
  <c r="BE151"/>
  <c r="BE158"/>
  <c r="BE159"/>
  <c r="BE164"/>
  <c r="BE169"/>
  <c r="BE170"/>
  <c r="BE172"/>
  <c i="3" r="J125"/>
  <c r="J98"/>
  <c i="4" r="BE129"/>
  <c r="BE132"/>
  <c r="BE138"/>
  <c r="BE141"/>
  <c r="BE143"/>
  <c r="BE149"/>
  <c r="BE166"/>
  <c r="BE173"/>
  <c r="BE177"/>
  <c r="BE178"/>
  <c r="J89"/>
  <c r="F121"/>
  <c r="BE127"/>
  <c r="BE130"/>
  <c r="BE131"/>
  <c r="BE140"/>
  <c r="BE145"/>
  <c r="BE175"/>
  <c r="BE179"/>
  <c r="BE187"/>
  <c r="BE139"/>
  <c r="BE154"/>
  <c r="BE157"/>
  <c r="BE161"/>
  <c r="BE165"/>
  <c r="BE188"/>
  <c r="F91"/>
  <c r="BE137"/>
  <c r="BE147"/>
  <c r="BE150"/>
  <c r="BE152"/>
  <c r="BE153"/>
  <c r="BE160"/>
  <c r="BE168"/>
  <c r="BE171"/>
  <c r="BE181"/>
  <c r="BE186"/>
  <c r="E85"/>
  <c r="BE128"/>
  <c r="BE136"/>
  <c r="BE142"/>
  <c r="BE148"/>
  <c r="BE156"/>
  <c r="BE162"/>
  <c r="BE163"/>
  <c r="BE167"/>
  <c r="BE174"/>
  <c r="BE176"/>
  <c r="BE183"/>
  <c i="2" r="BK126"/>
  <c r="J126"/>
  <c r="J97"/>
  <c i="3" r="E85"/>
  <c r="J91"/>
  <c r="F119"/>
  <c r="BE131"/>
  <c r="BE132"/>
  <c r="BE134"/>
  <c r="BE138"/>
  <c r="BE139"/>
  <c r="BE140"/>
  <c r="F92"/>
  <c r="BE142"/>
  <c r="BE147"/>
  <c r="BE149"/>
  <c r="J117"/>
  <c r="J120"/>
  <c r="BE130"/>
  <c r="BE133"/>
  <c r="BE135"/>
  <c r="BE136"/>
  <c r="BE137"/>
  <c r="BE141"/>
  <c r="BE144"/>
  <c r="BE152"/>
  <c r="BE126"/>
  <c r="BE127"/>
  <c r="BE128"/>
  <c r="BE129"/>
  <c r="BE145"/>
  <c r="BE146"/>
  <c r="BE153"/>
  <c r="BE155"/>
  <c i="2" r="BE182"/>
  <c r="BE176"/>
  <c r="J89"/>
  <c r="F91"/>
  <c r="J91"/>
  <c r="J92"/>
  <c r="BE129"/>
  <c r="BE130"/>
  <c r="BE131"/>
  <c r="BE132"/>
  <c r="BE133"/>
  <c r="BE134"/>
  <c r="BE135"/>
  <c r="BE136"/>
  <c r="BE137"/>
  <c r="BE138"/>
  <c r="BE139"/>
  <c r="BE140"/>
  <c r="BE141"/>
  <c r="BE142"/>
  <c r="BE143"/>
  <c r="BE144"/>
  <c r="BE145"/>
  <c r="BE146"/>
  <c r="BE147"/>
  <c r="BE148"/>
  <c r="BE149"/>
  <c r="BE150"/>
  <c r="BE151"/>
  <c r="BE153"/>
  <c r="BE154"/>
  <c r="BE155"/>
  <c r="BE156"/>
  <c r="BE158"/>
  <c r="BE159"/>
  <c r="BE160"/>
  <c r="BE161"/>
  <c r="BE162"/>
  <c r="BE163"/>
  <c r="BE164"/>
  <c r="BE165"/>
  <c r="BE167"/>
  <c r="BE168"/>
  <c r="BE169"/>
  <c r="BE170"/>
  <c r="BE172"/>
  <c r="BE173"/>
  <c r="BE174"/>
  <c r="BE175"/>
  <c r="BE178"/>
  <c r="BE181"/>
  <c r="E85"/>
  <c r="F92"/>
  <c r="BE128"/>
  <c r="F37"/>
  <c i="1" r="BD95"/>
  <c i="3" r="F36"/>
  <c i="1" r="BC96"/>
  <c i="4" r="F35"/>
  <c i="1" r="BB97"/>
  <c i="2" r="J34"/>
  <c i="1" r="AW95"/>
  <c i="3" r="J34"/>
  <c i="1" r="AW96"/>
  <c i="4" r="F36"/>
  <c i="1" r="BC97"/>
  <c i="5" r="F37"/>
  <c i="1" r="BD98"/>
  <c i="2" r="F35"/>
  <c i="1" r="BB95"/>
  <c i="4" r="F34"/>
  <c i="1" r="BA97"/>
  <c i="5" r="F35"/>
  <c i="1" r="BB98"/>
  <c i="2" r="F36"/>
  <c i="1" r="BC95"/>
  <c i="4" r="F37"/>
  <c i="1" r="BD97"/>
  <c i="5" r="F36"/>
  <c i="1" r="BC98"/>
  <c i="3" r="F34"/>
  <c i="1" r="BA96"/>
  <c i="3" r="F35"/>
  <c i="1" r="BB96"/>
  <c i="4" r="J34"/>
  <c i="1" r="AW97"/>
  <c i="5" r="J34"/>
  <c i="1" r="AW98"/>
  <c i="2" r="F34"/>
  <c i="1" r="BA95"/>
  <c i="3" r="F37"/>
  <c i="1" r="BD96"/>
  <c i="5" r="F34"/>
  <c i="1" r="BA98"/>
  <c i="4" l="1" r="P125"/>
  <c r="P124"/>
  <c i="1" r="AU97"/>
  <c i="5" r="P126"/>
  <c r="P125"/>
  <c i="1" r="AU98"/>
  <c i="5" r="T126"/>
  <c r="T125"/>
  <c i="3" r="P124"/>
  <c r="P123"/>
  <c i="1" r="AU96"/>
  <c i="5" r="R125"/>
  <c i="3" r="BK124"/>
  <c r="J124"/>
  <c r="J97"/>
  <c i="2" r="P126"/>
  <c r="P125"/>
  <c i="1" r="AU95"/>
  <c i="5" r="BK126"/>
  <c r="J126"/>
  <c r="J97"/>
  <c i="2" r="R126"/>
  <c r="R125"/>
  <c i="3" r="R124"/>
  <c r="R123"/>
  <c i="2" r="BK179"/>
  <c r="J179"/>
  <c r="J104"/>
  <c i="5" r="J127"/>
  <c r="J98"/>
  <c r="BK160"/>
  <c r="J160"/>
  <c r="J103"/>
  <c i="4" r="BK124"/>
  <c r="J124"/>
  <c i="3" r="BK123"/>
  <c r="J123"/>
  <c i="2" r="BK125"/>
  <c r="J125"/>
  <c r="J96"/>
  <c r="F33"/>
  <c i="1" r="AZ95"/>
  <c i="4" r="J30"/>
  <c i="1" r="AG97"/>
  <c r="BC94"/>
  <c r="W32"/>
  <c i="5" r="J33"/>
  <c i="1" r="AV98"/>
  <c r="AT98"/>
  <c i="2" r="J33"/>
  <c i="1" r="AV95"/>
  <c r="AT95"/>
  <c r="BA94"/>
  <c r="AW94"/>
  <c r="AK30"/>
  <c r="BD94"/>
  <c r="W33"/>
  <c r="BB94"/>
  <c r="AX94"/>
  <c i="3" r="J33"/>
  <c i="1" r="AV96"/>
  <c r="AT96"/>
  <c i="3" r="F33"/>
  <c i="1" r="AZ96"/>
  <c i="5" r="F33"/>
  <c i="1" r="AZ98"/>
  <c i="3" r="J30"/>
  <c i="1" r="AG96"/>
  <c i="4" r="J33"/>
  <c i="1" r="AV97"/>
  <c r="AT97"/>
  <c i="4" r="F33"/>
  <c i="1" r="AZ97"/>
  <c i="5" l="1" r="BK125"/>
  <c r="J125"/>
  <c i="1" r="AN97"/>
  <c i="4" r="J96"/>
  <c i="1" r="AN96"/>
  <c i="3" r="J96"/>
  <c i="4" r="J39"/>
  <c i="3" r="J39"/>
  <c i="1" r="AU94"/>
  <c r="AZ94"/>
  <c r="AV94"/>
  <c r="AK29"/>
  <c r="W31"/>
  <c i="5" r="J30"/>
  <c i="1" r="AG98"/>
  <c i="2" r="J30"/>
  <c i="1" r="AG95"/>
  <c r="AY94"/>
  <c r="W30"/>
  <c i="5" l="1" r="J39"/>
  <c r="J96"/>
  <c i="2" r="J39"/>
  <c i="1" r="AN95"/>
  <c r="AN98"/>
  <c r="AG94"/>
  <c r="AK26"/>
  <c r="AK35"/>
  <c r="W29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<sst xmlns="http://schemas.openxmlformats.org/spreadsheetml/2006/main">
  <si>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</si>
  <si>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</si>
  <si>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</si>
  <si>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</si>
  <si>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</si>
  <si>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{d98d8381-7bf7-4d8b-9020-1718721dbf26}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</si>
  <si>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</si>
  <si>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</si>
  <si>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</si>
  <si>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</si>
  <si>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</si>
  <si>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</si>
  <si>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</si>
  <si>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</si>
  <si>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Sokol869E3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</si>
  <si>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</si>
  <si>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</si>
  <si>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vodovodu a kanalizace ve Znojmě - nám. Svobody-výkaz výměr</t>
  </si>
  <si>
    <t>KSO:</t>
  </si>
  <si>
    <t>CC-CZ:</t>
  </si>
  <si>
    <t>Místo:</t>
  </si>
  <si>
    <t>Znojmo</t>
  </si>
  <si>
    <t>Datum:</t>
  </si>
  <si>
    <t>16. 10. 2024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</si>
  <si>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</si>
  <si>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</si>
  <si>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</si>
  <si>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</si>
  <si>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</si>
  <si>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</si>
  <si>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</si>
  <si>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</si>
  <si>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</si>
  <si>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</si>
  <si>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</si>
  <si>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</si>
  <si>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</si>
  <si>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</si>
  <si>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</si>
  <si>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</si>
  <si>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</si>
  <si>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</si>
  <si>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</si>
  <si>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</si>
  <si>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</si>
  <si>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</si>
  <si>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</si>
  <si>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</si>
  <si>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</si>
  <si>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</si>
  <si>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</si>
  <si>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</si>
  <si>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</si>
  <si>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</si>
  <si>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</si>
  <si>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</si>
  <si>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</si>
  <si>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</si>
  <si>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</si>
  <si>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</si>
  <si>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</si>
  <si>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</si>
  <si>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</si>
  <si>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</si>
  <si>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</si>
  <si>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</si>
  <si>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</si>
  <si>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</si>
  <si>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</si>
  <si>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</si>
  <si>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</si>
  <si>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</si>
  <si>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</si>
  <si>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</si>
  <si>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</si>
  <si>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</si>
  <si>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</si>
  <si>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</si>
  <si>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</si>
  <si>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301-01</t>
  </si>
  <si>
    <t>Rekonstrukce vodovodu-zemní práce a komunikace</t>
  </si>
  <si>
    <t>STA</t>
  </si>
  <si>
    <t>1</t>
  </si>
  <si>
    <t>{2aba28b4-dd9f-4c77-948e-a15b2a5ec6dd}</t>
  </si>
  <si>
    <t>2</t>
  </si>
  <si>
    <t>SO 301-02</t>
  </si>
  <si>
    <t>Vodovodní přípojky-odbočení z řadu-veřejná část-zemní práce a komunikace</t>
  </si>
  <si>
    <t>{9d85f385-c335-47a0-b624-6779da3f2c6b}</t>
  </si>
  <si>
    <t>SO 302-01</t>
  </si>
  <si>
    <t>Rekonstrukce kanalizace-zemní práce+montáž kanalizace</t>
  </si>
  <si>
    <t>{d57ad36a-bc4e-4394-a850-462e31b7921e}</t>
  </si>
  <si>
    <t>SO 302-02</t>
  </si>
  <si>
    <t>Kanalizační přípojky-odbočení z řadu-veřejná část-zemní práce+montáž kanalizace</t>
  </si>
  <si>
    <t>{47eda384-2bc1-4e71-a317-e6c8cbcbf602}</t>
  </si>
  <si>
    <t>KRYCÍ LIST SOUPISU PRACÍ</t>
  </si>
  <si>
    <t>Objekt:</t>
  </si>
  <si>
    <t>SO 301-01 - Rekonstrukce vodovodu-zemní práce a komunikace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</si>
  <si>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</si>
  <si>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</si>
  <si>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</si>
  <si>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</si>
  <si>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</si>
  <si>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</si>
  <si>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   </t>
  </si>
  <si>
    <t xml:space="preserve">    4 - Vodorovné konstrukce   </t>
  </si>
  <si>
    <t xml:space="preserve">    5 - Komunikace</t>
  </si>
  <si>
    <t xml:space="preserve">    9 - Ostatní konstrukce a práce-bourání   </t>
  </si>
  <si>
    <t xml:space="preserve">    997 - Přesun sutě   </t>
  </si>
  <si>
    <t xml:space="preserve">    998 - Přesun hmot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</si>
  <si>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</si>
  <si>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</si>
  <si>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</si>
  <si>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</si>
  <si>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</si>
  <si>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</si>
  <si>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</si>
  <si>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</si>
  <si>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</si>
  <si>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</si>
  <si>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</si>
  <si>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</si>
  <si>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</si>
  <si>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</si>
  <si>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</si>
  <si>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</si>
  <si>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</si>
  <si>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</si>
  <si>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 xml:space="preserve">Zemní práce   </t>
  </si>
  <si>
    <t>K</t>
  </si>
  <si>
    <t>113106021</t>
  </si>
  <si>
    <t>Rozebrání dlažeb při překopech komunikací pro pěší z betonových dlaždic ručně</t>
  </si>
  <si>
    <t>m2</t>
  </si>
  <si>
    <t>4</t>
  </si>
  <si>
    <t>-591165999</t>
  </si>
  <si>
    <t>113107522</t>
  </si>
  <si>
    <t>Odstranění podkladu z kameniva drceného tl přes 100 do 200 mm při překopech strojně pl přes 15 m2</t>
  </si>
  <si>
    <t>-518249152</t>
  </si>
  <si>
    <t>3</t>
  </si>
  <si>
    <t>113107543</t>
  </si>
  <si>
    <t>Odstranění podkladu živičných tl přes 100 do 150 mm při překopech strojně pl přes 15 m2</t>
  </si>
  <si>
    <t>-1772156024</t>
  </si>
  <si>
    <t>113202111</t>
  </si>
  <si>
    <t>Vytrhání obrub krajníků obrubníků stojatých</t>
  </si>
  <si>
    <t>m</t>
  </si>
  <si>
    <t>1798074281</t>
  </si>
  <si>
    <t>5</t>
  </si>
  <si>
    <t>115101201</t>
  </si>
  <si>
    <t>Čerpání vody na dopravní výšku do 10 m průměrný přítok do 500 l/min</t>
  </si>
  <si>
    <t>hod</t>
  </si>
  <si>
    <t>29148638</t>
  </si>
  <si>
    <t>6</t>
  </si>
  <si>
    <t>115101301</t>
  </si>
  <si>
    <t>Pohotovost čerpací soupravy pro dopravní výšku do 10 m přítok do 500 l/min</t>
  </si>
  <si>
    <t>den</t>
  </si>
  <si>
    <t>894699835</t>
  </si>
  <si>
    <t>7</t>
  </si>
  <si>
    <t>119001405</t>
  </si>
  <si>
    <t>Dočasné zajištění potrubí z PE DN do 200 mm</t>
  </si>
  <si>
    <t>-255794792</t>
  </si>
  <si>
    <t>8</t>
  </si>
  <si>
    <t>119001421</t>
  </si>
  <si>
    <t>Dočasné zajištění kabelů a kabelových tratí ze 3 volně ložených kabelů</t>
  </si>
  <si>
    <t>1607101258</t>
  </si>
  <si>
    <t>9</t>
  </si>
  <si>
    <t>132254205</t>
  </si>
  <si>
    <t>Hloubení zapažených rýh š do 2000 mm v hornině třídy těžitelnosti I skupiny 3 objem do 1000 m3</t>
  </si>
  <si>
    <t>m3</t>
  </si>
  <si>
    <t>1731654018</t>
  </si>
  <si>
    <t>10</t>
  </si>
  <si>
    <t>132354205</t>
  </si>
  <si>
    <t>Hloubení zapažených rýh š do 2000 mm v hornině třídy těžitelnosti II skupiny 4 objem do 1000 m3</t>
  </si>
  <si>
    <t>2051733565</t>
  </si>
  <si>
    <t>11</t>
  </si>
  <si>
    <t>132454205</t>
  </si>
  <si>
    <t>Hloubení zapažených rýh š do 2000 mm v hornině třídy těžitelnosti II skupiny 5 objem do 1000 m3</t>
  </si>
  <si>
    <t>1997989250</t>
  </si>
  <si>
    <t>139001101</t>
  </si>
  <si>
    <t>Příplatek za ztížení vykopávky v blízkosti podzemního vedení</t>
  </si>
  <si>
    <t>-225952587</t>
  </si>
  <si>
    <t>13</t>
  </si>
  <si>
    <t>151101101</t>
  </si>
  <si>
    <t>Zřízení příložného pažení a rozepření stěn rýh hl do 2 m</t>
  </si>
  <si>
    <t>1421426350</t>
  </si>
  <si>
    <t>14</t>
  </si>
  <si>
    <t>151101111</t>
  </si>
  <si>
    <t>Odstranění příložného pažení a rozepření stěn rýh hl do 2 m</t>
  </si>
  <si>
    <t>-1811350427</t>
  </si>
  <si>
    <t>15</t>
  </si>
  <si>
    <t>162451106</t>
  </si>
  <si>
    <t>Vodorovné přemístění přes 1 500 do 2000 m výkopku/sypaniny z horniny třídy těžitelnosti I skupiny 1 až 3</t>
  </si>
  <si>
    <t>-19156783</t>
  </si>
  <si>
    <t>16</t>
  </si>
  <si>
    <t>162751117</t>
  </si>
  <si>
    <t>Vodorovné přemístění přes 9 000 do 10000 m výkopku/sypaniny z horniny třídy těžitelnosti I skupiny 1 až 3</t>
  </si>
  <si>
    <t>-1351342527</t>
  </si>
  <si>
    <t>17</t>
  </si>
  <si>
    <t>167151111</t>
  </si>
  <si>
    <t>Nakládání výkopku z hornin třídy těžitelnosti I skupiny 1 až 3 přes 100 m3</t>
  </si>
  <si>
    <t>-623990600</t>
  </si>
  <si>
    <t>18</t>
  </si>
  <si>
    <t>171201231</t>
  </si>
  <si>
    <t>Poplatek za uložení zeminy a kamení na recyklační skládce (skládkovné) kód odpadu 17 05 04</t>
  </si>
  <si>
    <t>t</t>
  </si>
  <si>
    <t>63982689</t>
  </si>
  <si>
    <t>19</t>
  </si>
  <si>
    <t>171251201</t>
  </si>
  <si>
    <t>Uložení sypaniny na skládky nebo meziskládky</t>
  </si>
  <si>
    <t>846541955</t>
  </si>
  <si>
    <t>20</t>
  </si>
  <si>
    <t>174101101</t>
  </si>
  <si>
    <t>Zásyp jam, šachet rýh nebo kolem objektů sypaninou se zhutněním</t>
  </si>
  <si>
    <t>669735387</t>
  </si>
  <si>
    <t>M</t>
  </si>
  <si>
    <t>58331200</t>
  </si>
  <si>
    <t>vhodný zásypový materiál</t>
  </si>
  <si>
    <t>1739625107</t>
  </si>
  <si>
    <t>22</t>
  </si>
  <si>
    <t>175151101</t>
  </si>
  <si>
    <t>Obsypání potrubí strojně sypaninou bez prohození, uloženou do 3 m</t>
  </si>
  <si>
    <t>-1436439415</t>
  </si>
  <si>
    <t>23</t>
  </si>
  <si>
    <t>58337303</t>
  </si>
  <si>
    <t>štěrkopísek frakce 0/8</t>
  </si>
  <si>
    <t>70393909</t>
  </si>
  <si>
    <t>24</t>
  </si>
  <si>
    <t>181351003.R</t>
  </si>
  <si>
    <t>Rozprostření ornice tl vrstvy do 200 mm pl do 100 m2 v rovině nebo ve svahu do 1:5 strojně</t>
  </si>
  <si>
    <t>-1802321551</t>
  </si>
  <si>
    <t xml:space="preserve">Vodorovné konstrukce   </t>
  </si>
  <si>
    <t>25</t>
  </si>
  <si>
    <t>451573111</t>
  </si>
  <si>
    <t>Lože pod potrubí otevřený výkop ze štěrkopísku</t>
  </si>
  <si>
    <t>960535723</t>
  </si>
  <si>
    <t>26</t>
  </si>
  <si>
    <t>452313131</t>
  </si>
  <si>
    <t>Podkladní bloky z betonu prostého tř. C 12/15 otevřený výkop</t>
  </si>
  <si>
    <t>1725701824</t>
  </si>
  <si>
    <t>27</t>
  </si>
  <si>
    <t>452353111</t>
  </si>
  <si>
    <t>Bednění podkladních bloků pod potrubí, stoky a drobné objekty otevřený výkop zřízení</t>
  </si>
  <si>
    <t>-1801344495</t>
  </si>
  <si>
    <t>28</t>
  </si>
  <si>
    <t>452353112</t>
  </si>
  <si>
    <t>Bednění podkladních bloků pod potrubí, stoky a drobné objekty otevřený výkop odstranění</t>
  </si>
  <si>
    <t>-891409597</t>
  </si>
  <si>
    <t>Komunikace</t>
  </si>
  <si>
    <t>29</t>
  </si>
  <si>
    <t>564851011</t>
  </si>
  <si>
    <t>Podklad ze štěrkodrtě ŠD plochy do 100 m2 tl 150 mm</t>
  </si>
  <si>
    <t>1486486662</t>
  </si>
  <si>
    <t>30</t>
  </si>
  <si>
    <t>564861011</t>
  </si>
  <si>
    <t>Podklad ze štěrkodrtě ŠD plochy do 100 m2 tl 200 mm</t>
  </si>
  <si>
    <t>-742147385</t>
  </si>
  <si>
    <t>31</t>
  </si>
  <si>
    <t>564871016</t>
  </si>
  <si>
    <t>Podklad ze štěrkodrtě ŠD plochy do 100 m2 tl 300 mm</t>
  </si>
  <si>
    <t>-296001456</t>
  </si>
  <si>
    <t>32</t>
  </si>
  <si>
    <t>565165111</t>
  </si>
  <si>
    <t>Asfaltový beton vrstva podkladní ACP 16 (obalované kamenivo OKS) tl 80 mm š do 3,0 m</t>
  </si>
  <si>
    <t>1450556808</t>
  </si>
  <si>
    <t>33</t>
  </si>
  <si>
    <t>573211112</t>
  </si>
  <si>
    <t>Postřik živičný spojovací z asfaltu v množství 0,70 kg/m2</t>
  </si>
  <si>
    <t>286791283</t>
  </si>
  <si>
    <t>34</t>
  </si>
  <si>
    <t>577144131</t>
  </si>
  <si>
    <t>Asfaltový beton vrstva obrusná ACO 11 (ABS) tl 50 mm š do 3 m z modifikovaného asfaltu</t>
  </si>
  <si>
    <t>542960767</t>
  </si>
  <si>
    <t>35</t>
  </si>
  <si>
    <t>596811120</t>
  </si>
  <si>
    <t>Kladení betonové dlažby komunikací pro pěší do lože z kameniva velikosti do 0,09 m2 pl do 50 m2</t>
  </si>
  <si>
    <t>-494896885</t>
  </si>
  <si>
    <t>36</t>
  </si>
  <si>
    <t>599142111</t>
  </si>
  <si>
    <t>Úprava zálivky dilatačních nebo pracovních spár v krytu hl do 40 mm š přes 20 do 40 mm</t>
  </si>
  <si>
    <t>717098623</t>
  </si>
  <si>
    <t xml:space="preserve">Ostatní konstrukce a práce-bourání   </t>
  </si>
  <si>
    <t>123</t>
  </si>
  <si>
    <t>916131212</t>
  </si>
  <si>
    <t>Osazení silničního obrubníku betonového stojatého bez boční opěry do lože z betonu prostého</t>
  </si>
  <si>
    <t>267008701</t>
  </si>
  <si>
    <t>124</t>
  </si>
  <si>
    <t>919735113</t>
  </si>
  <si>
    <t>Řezání stávajícího živičného krytu hl přes 100 do 150 mm</t>
  </si>
  <si>
    <t>-1269702479</t>
  </si>
  <si>
    <t>125</t>
  </si>
  <si>
    <t>919794441</t>
  </si>
  <si>
    <t>Úprava ploch kolem hydrantů, šoupat, poklopů a mříží nebo sloupů pl do 2 m2</t>
  </si>
  <si>
    <t>kus</t>
  </si>
  <si>
    <t>233764326</t>
  </si>
  <si>
    <t>126</t>
  </si>
  <si>
    <t>979024442</t>
  </si>
  <si>
    <t>Očištění vybouraných obrubníků a krajníků chodníkových</t>
  </si>
  <si>
    <t>35411283</t>
  </si>
  <si>
    <t>997</t>
  </si>
  <si>
    <t xml:space="preserve">Přesun sutě   </t>
  </si>
  <si>
    <t>127</t>
  </si>
  <si>
    <t>997013501</t>
  </si>
  <si>
    <t>Odvoz suti a vybouraných hmot na skládku nebo meziskládku do 1 km se složením</t>
  </si>
  <si>
    <t>-390087268</t>
  </si>
  <si>
    <t>128</t>
  </si>
  <si>
    <t>997013509</t>
  </si>
  <si>
    <t>Příplatek k odvozu suti a vybouraných hmot na skládku ZKD 1 km přes 1 km</t>
  </si>
  <si>
    <t>-1908164030</t>
  </si>
  <si>
    <t>129</t>
  </si>
  <si>
    <t>997013861</t>
  </si>
  <si>
    <t>Poplatek za uložení stavebního odpadu na recyklační skládce (skládkovné) z prostého betonu kód odpadu 17 01 01</t>
  </si>
  <si>
    <t>-780575067</t>
  </si>
  <si>
    <t>130</t>
  </si>
  <si>
    <t>997013875</t>
  </si>
  <si>
    <t>Poplatek za uložení stavebního odpadu na recyklační skládce (skládkovné) asfaltového bez obsahu dehtu zatříděného do Katalogu odpadů pod kódem 17 03 02</t>
  </si>
  <si>
    <t>2141500453</t>
  </si>
  <si>
    <t>131</t>
  </si>
  <si>
    <t>997221611</t>
  </si>
  <si>
    <t>Nakládání suti na dopravní prostředky pro vodorovnou dopravu</t>
  </si>
  <si>
    <t>1588013371</t>
  </si>
  <si>
    <t>998</t>
  </si>
  <si>
    <t>Přesun hmot</t>
  </si>
  <si>
    <t>132</t>
  </si>
  <si>
    <t>998225111</t>
  </si>
  <si>
    <t>Přesun hmot pro pozemní komunikace s krytem z kamene, monolitickým betonovým nebo živičným</t>
  </si>
  <si>
    <t>1495420041</t>
  </si>
  <si>
    <t>VRN</t>
  </si>
  <si>
    <t>Vedlejší rozpočtové náklady</t>
  </si>
  <si>
    <t>VRN1</t>
  </si>
  <si>
    <t>Průzkumné, geodetické a projektové práce</t>
  </si>
  <si>
    <t>134</t>
  </si>
  <si>
    <t>011314000</t>
  </si>
  <si>
    <t>Archeologický dohled</t>
  </si>
  <si>
    <t>kompl.</t>
  </si>
  <si>
    <t>1024</t>
  </si>
  <si>
    <t>109536018</t>
  </si>
  <si>
    <t>135</t>
  </si>
  <si>
    <t>012203000</t>
  </si>
  <si>
    <t>Geodetické práce při provádění stavby</t>
  </si>
  <si>
    <t>-415366319</t>
  </si>
  <si>
    <t>SO 301-02 - Vodovodní přípojky-odbočení z řadu-veřejná část-zemní práce a komunikace</t>
  </si>
  <si>
    <t xml:space="preserve">    VRN3 -  Zařízení staveniště</t>
  </si>
  <si>
    <t xml:space="preserve">    VRN7 -  Provozní vlivy</t>
  </si>
  <si>
    <t>1690429489</t>
  </si>
  <si>
    <t>1414923084</t>
  </si>
  <si>
    <t>1826914548</t>
  </si>
  <si>
    <t>524251138</t>
  </si>
  <si>
    <t>-1261844086</t>
  </si>
  <si>
    <t>-2144094489</t>
  </si>
  <si>
    <t>753708425</t>
  </si>
  <si>
    <t>1949933903</t>
  </si>
  <si>
    <t>162351103</t>
  </si>
  <si>
    <t>Vodorovné přemístění přes 50 do 500 m výkopku/sypaniny z horniny třídy těžitelnosti I skupiny 1 až 3</t>
  </si>
  <si>
    <t>-1535365880</t>
  </si>
  <si>
    <t>238791704</t>
  </si>
  <si>
    <t>-1412897175</t>
  </si>
  <si>
    <t>-1391972499</t>
  </si>
  <si>
    <t>-311280317</t>
  </si>
  <si>
    <t>-1851764965</t>
  </si>
  <si>
    <t>-1534725470</t>
  </si>
  <si>
    <t>31233018</t>
  </si>
  <si>
    <t>2078016647</t>
  </si>
  <si>
    <t>1399962916</t>
  </si>
  <si>
    <t>-1212833814</t>
  </si>
  <si>
    <t>-175483218</t>
  </si>
  <si>
    <t>-2076454695</t>
  </si>
  <si>
    <t>633358217</t>
  </si>
  <si>
    <t>VRN3</t>
  </si>
  <si>
    <t xml:space="preserve"> Zařízení staveniště</t>
  </si>
  <si>
    <t>032203000</t>
  </si>
  <si>
    <t>Pronájem ploch staveniště</t>
  </si>
  <si>
    <t>-868836546</t>
  </si>
  <si>
    <t>034403000</t>
  </si>
  <si>
    <t>Dopravní značení na staveništi</t>
  </si>
  <si>
    <t>746038347</t>
  </si>
  <si>
    <t>VRN7</t>
  </si>
  <si>
    <t xml:space="preserve"> Provozní vlivy</t>
  </si>
  <si>
    <t>071203000.R10</t>
  </si>
  <si>
    <t xml:space="preserve">Provoz dalšího subjektu - zajištění příjezdu k nemovitostem </t>
  </si>
  <si>
    <t>1972544068</t>
  </si>
  <si>
    <t>SO 302-01 - Rekonstrukce kanalizace-zemní práce+montáž kanalizace</t>
  </si>
  <si>
    <t xml:space="preserve">    8 - Trubní vedení   </t>
  </si>
  <si>
    <t xml:space="preserve">    9 - Ostatní konstrukce a práce, bourání</t>
  </si>
  <si>
    <t>-1247291717</t>
  </si>
  <si>
    <t>-698664972</t>
  </si>
  <si>
    <t>-587186376</t>
  </si>
  <si>
    <t>-566103365</t>
  </si>
  <si>
    <t>1535520163</t>
  </si>
  <si>
    <t>1882869568</t>
  </si>
  <si>
    <t>151811132</t>
  </si>
  <si>
    <t>Osazení pažicího boxu hl výkopu do 4 m š přes 1,2 do 2,5 m</t>
  </si>
  <si>
    <t>-1201136299</t>
  </si>
  <si>
    <t>151811232</t>
  </si>
  <si>
    <t>Odstranění pažicího boxu hl výkopu do 4 m š přes 1,2 do 2,5 m</t>
  </si>
  <si>
    <t>768477241</t>
  </si>
  <si>
    <t>-1168710792</t>
  </si>
  <si>
    <t>1324419749</t>
  </si>
  <si>
    <t>-27263141</t>
  </si>
  <si>
    <t>-561329678</t>
  </si>
  <si>
    <t>1737648602</t>
  </si>
  <si>
    <t>360080724</t>
  </si>
  <si>
    <t>-1875407464</t>
  </si>
  <si>
    <t>1621327412</t>
  </si>
  <si>
    <t>1976680552</t>
  </si>
  <si>
    <t>451541111</t>
  </si>
  <si>
    <t>Lože pod potrubí otevřený výkop ze štěrkodrtě</t>
  </si>
  <si>
    <t>-1017296037</t>
  </si>
  <si>
    <t>1095704057</t>
  </si>
  <si>
    <t>452112112</t>
  </si>
  <si>
    <t>Osazení betonových prstenců nebo rámů v do 100 mm pod poklopy a mříže</t>
  </si>
  <si>
    <t>-719411857</t>
  </si>
  <si>
    <t>PFB.1120101OZ</t>
  </si>
  <si>
    <t>Prstenec šachtový vyrovnávací (OZ) TBW-Q.1 63/6</t>
  </si>
  <si>
    <t>-716867601</t>
  </si>
  <si>
    <t>PFB.1120102OZ</t>
  </si>
  <si>
    <t>Prstenec šachtový vyrovnávací (OZ) TBW-Q.1 63/8</t>
  </si>
  <si>
    <t>-1874181402</t>
  </si>
  <si>
    <t>PFB.1120103OZ</t>
  </si>
  <si>
    <t>Prstenec šachtový vyrovnávací (OZ) TBW-Q.1 63/10</t>
  </si>
  <si>
    <t>-324798699</t>
  </si>
  <si>
    <t>452311131</t>
  </si>
  <si>
    <t>Podkladní desky z betonu prostého tř. C 12/15 otevřený výkop</t>
  </si>
  <si>
    <t>-1954023933</t>
  </si>
  <si>
    <t>452312131</t>
  </si>
  <si>
    <t>Sedlové lože z betonu prostého bez zvýšených nároků na prostředí tř. C 12/15 otevřený výkop</t>
  </si>
  <si>
    <t>-492136170</t>
  </si>
  <si>
    <t>452351111</t>
  </si>
  <si>
    <t>Bednění podkladních desek nebo sedlového lože pod potrubí, stoky a drobné objekty otevřený výkop zřízení</t>
  </si>
  <si>
    <t>-1502356393</t>
  </si>
  <si>
    <t>452351112</t>
  </si>
  <si>
    <t>Bednění podkladních desek nebo sedlového lože pod potrubí, stoky a drobné objekty otevřený výkop odstranění</t>
  </si>
  <si>
    <t>-1276774714</t>
  </si>
  <si>
    <t xml:space="preserve">Trubní vedení   </t>
  </si>
  <si>
    <t>79</t>
  </si>
  <si>
    <t>359901211</t>
  </si>
  <si>
    <t>Monitoring stoky na nové kanalizaci, včetně měření ovality min. 1x v každém mezišachtovém úseku</t>
  </si>
  <si>
    <t>-1876384636</t>
  </si>
  <si>
    <t>80</t>
  </si>
  <si>
    <t>817374111.R</t>
  </si>
  <si>
    <t>Montáž betonových prostupů se zabudováním šachtové vložky DN 150-200</t>
  </si>
  <si>
    <t>729342793</t>
  </si>
  <si>
    <t>81</t>
  </si>
  <si>
    <t>831392121</t>
  </si>
  <si>
    <t>Montáž potrubí z trub kameninových hrdlových s integrovaným těsněním výkop sklon do 20 % DN 400</t>
  </si>
  <si>
    <t>1384523393</t>
  </si>
  <si>
    <t>82</t>
  </si>
  <si>
    <t>831422121</t>
  </si>
  <si>
    <t>Montáž potrubí z trub kameninových hrdlových s integrovaným těsněním výkop sklon do 20 % DN 500</t>
  </si>
  <si>
    <t>183150093</t>
  </si>
  <si>
    <t>83</t>
  </si>
  <si>
    <t>837312221</t>
  </si>
  <si>
    <t>Montáž kameninových tvarovek jednoosých s integrovaným těsněním otevřený výkop DN 150</t>
  </si>
  <si>
    <t>-1517827633</t>
  </si>
  <si>
    <t>84</t>
  </si>
  <si>
    <t>837372221</t>
  </si>
  <si>
    <t>Montáž kameninových tvarovek jednoosých s integrovaným těsněním otevřený výkop DN 300</t>
  </si>
  <si>
    <t>790114629</t>
  </si>
  <si>
    <t>85</t>
  </si>
  <si>
    <t>837391221</t>
  </si>
  <si>
    <t>Montáž kameninových tvarovek odbočných s integrovaným těsněním otevřený výkop DN 400</t>
  </si>
  <si>
    <t>-1370497663</t>
  </si>
  <si>
    <t>86</t>
  </si>
  <si>
    <t>837392221</t>
  </si>
  <si>
    <t>Montáž kameninových tvarovek jednoosých s integrovaným těsněním otevřený výkop DN 400</t>
  </si>
  <si>
    <t>-1843279528</t>
  </si>
  <si>
    <t>87</t>
  </si>
  <si>
    <t>837421221</t>
  </si>
  <si>
    <t>Montáž kameninových tvarovek odbočných s integrovaným těsněním otevřený výkop DN 500</t>
  </si>
  <si>
    <t>-165205627</t>
  </si>
  <si>
    <t>88</t>
  </si>
  <si>
    <t>837422221</t>
  </si>
  <si>
    <t>Montáž kameninových tvarovek jednoosých s integrovaným těsněním otevřený výkop DN 500</t>
  </si>
  <si>
    <t>-2118099876</t>
  </si>
  <si>
    <t>89</t>
  </si>
  <si>
    <t>890451851</t>
  </si>
  <si>
    <t>Bourání šachet z prefabrikovaných skruží strojně obestavěného prostoru přes 3 do 5 m3</t>
  </si>
  <si>
    <t>916405928</t>
  </si>
  <si>
    <t>90</t>
  </si>
  <si>
    <t>892392121</t>
  </si>
  <si>
    <t>Tlaková zkouška vzduchem potrubí DN 400 těsnícím vakem ucpávkovým</t>
  </si>
  <si>
    <t>úsek</t>
  </si>
  <si>
    <t>1703201996</t>
  </si>
  <si>
    <t>91</t>
  </si>
  <si>
    <t>892422121</t>
  </si>
  <si>
    <t>Tlaková zkouška vzduchem potrubí DN 500 těsnícím vakem ucpávkovým</t>
  </si>
  <si>
    <t>-1574692581</t>
  </si>
  <si>
    <t>92</t>
  </si>
  <si>
    <t>894201161</t>
  </si>
  <si>
    <t>Dno šachet tl přes 200 mm z prostého betonu se zvýšenými nároky na prostředí tř. C 30/37</t>
  </si>
  <si>
    <t>-144811690</t>
  </si>
  <si>
    <t>93</t>
  </si>
  <si>
    <t>894201261</t>
  </si>
  <si>
    <t>Stěny šachet tl přes 200 mm z prostého se zvýšenými nároky na prostředí tř. C 30/37</t>
  </si>
  <si>
    <t>-217615218</t>
  </si>
  <si>
    <t>94</t>
  </si>
  <si>
    <t>894411231</t>
  </si>
  <si>
    <t>Zřízení šachet kanalizačních z betonových dílců na potrubí DN přes 300 do 400 dno kamenina</t>
  </si>
  <si>
    <t>156034604</t>
  </si>
  <si>
    <t>95</t>
  </si>
  <si>
    <t>894411241</t>
  </si>
  <si>
    <t>Zřízení šachet kanalizačních z betonových dílců na potrubí DN 500 dno kamenina</t>
  </si>
  <si>
    <t>254628900</t>
  </si>
  <si>
    <t>96</t>
  </si>
  <si>
    <t>894412411</t>
  </si>
  <si>
    <t>Osazení betonových nebo železobetonových dílců pro šachty skruží přechodových</t>
  </si>
  <si>
    <t>-1671357511</t>
  </si>
  <si>
    <t>97</t>
  </si>
  <si>
    <t>894501121</t>
  </si>
  <si>
    <t>Bednění stěn šachet pravoúhlých nebo vícehranných jednostranné zřízení</t>
  </si>
  <si>
    <t>-1596816345</t>
  </si>
  <si>
    <t>98</t>
  </si>
  <si>
    <t>894501122</t>
  </si>
  <si>
    <t>Bednění stěn šachet pravoúhlých nebo vícehranných jednostranné odstranění</t>
  </si>
  <si>
    <t>418443125</t>
  </si>
  <si>
    <t>99</t>
  </si>
  <si>
    <t>894501141</t>
  </si>
  <si>
    <t>Bednění stěn šachet kruhových jednostranné zřízení</t>
  </si>
  <si>
    <t>1622328830</t>
  </si>
  <si>
    <t>100</t>
  </si>
  <si>
    <t>894501142</t>
  </si>
  <si>
    <t>Bednění stěn šachet kruhových jednostranné odstranění</t>
  </si>
  <si>
    <t>355402661</t>
  </si>
  <si>
    <t>101</t>
  </si>
  <si>
    <t>899104112</t>
  </si>
  <si>
    <t>Osazení poklopů litinových, ocelových nebo železobetonových včetně rámů pro třídu zatížení D400, E600</t>
  </si>
  <si>
    <t>2027014601</t>
  </si>
  <si>
    <t>102</t>
  </si>
  <si>
    <t>899501411</t>
  </si>
  <si>
    <t>Stupadla do šachet ocelová PE povlak vidlicová s vysekáním otvoru v betonu</t>
  </si>
  <si>
    <t>1130813901</t>
  </si>
  <si>
    <t>Ostatní konstrukce a práce, bourání</t>
  </si>
  <si>
    <t>75</t>
  </si>
  <si>
    <t>1359057687</t>
  </si>
  <si>
    <t>103</t>
  </si>
  <si>
    <t>998275101</t>
  </si>
  <si>
    <t>Přesun hmot pro trubní vedení z trub kameninových otevřený výkop</t>
  </si>
  <si>
    <t>380178450</t>
  </si>
  <si>
    <t>77</t>
  </si>
  <si>
    <t>-1124410933</t>
  </si>
  <si>
    <t>78</t>
  </si>
  <si>
    <t>1208716051</t>
  </si>
  <si>
    <t>104</t>
  </si>
  <si>
    <t>012303000</t>
  </si>
  <si>
    <t>Geodetické práce po výstavbě</t>
  </si>
  <si>
    <t>-1081299574</t>
  </si>
  <si>
    <t>SO 302-02 - Kanalizační přípojky-odbočení z řadu-veřejná část-zemní práce+montáž kanalizace</t>
  </si>
  <si>
    <t>115001104.R</t>
  </si>
  <si>
    <t>Náhradní odvádění splaškových vod během výstavby potrubím DN přes 250 do 300</t>
  </si>
  <si>
    <t>kpl</t>
  </si>
  <si>
    <t>-128458497</t>
  </si>
  <si>
    <t>-1299651019</t>
  </si>
  <si>
    <t>-764697441</t>
  </si>
  <si>
    <t>1981600277</t>
  </si>
  <si>
    <t>-1085093117</t>
  </si>
  <si>
    <t>667955441</t>
  </si>
  <si>
    <t>1867099260</t>
  </si>
  <si>
    <t>151101102</t>
  </si>
  <si>
    <t>Zřízení příložného pažení a rozepření stěn rýh hl přes 2 do 4 m</t>
  </si>
  <si>
    <t>-2056012000</t>
  </si>
  <si>
    <t>151101112</t>
  </si>
  <si>
    <t>Odstranění příložného pažení a rozepření stěn rýh hl přes 2 do 4 m</t>
  </si>
  <si>
    <t>-1974942536</t>
  </si>
  <si>
    <t>-1355553501</t>
  </si>
  <si>
    <t>1577814915</t>
  </si>
  <si>
    <t>1127214594</t>
  </si>
  <si>
    <t>-1735283313</t>
  </si>
  <si>
    <t>1521874577</t>
  </si>
  <si>
    <t>114868318</t>
  </si>
  <si>
    <t>645019301</t>
  </si>
  <si>
    <t>45491898</t>
  </si>
  <si>
    <t>-1966785894</t>
  </si>
  <si>
    <t>-530376308</t>
  </si>
  <si>
    <t>597919648</t>
  </si>
  <si>
    <t>831312121</t>
  </si>
  <si>
    <t>Montáž potrubí z trub kameninových hrdlových s integrovaným těsněním výkop sklon do 20 % DN 150</t>
  </si>
  <si>
    <t>-89518808</t>
  </si>
  <si>
    <t>831352121</t>
  </si>
  <si>
    <t>Montáž potrubí z trub kameninových hrdlových s integrovaným těsněním výkop sklon do 20 % DN 200</t>
  </si>
  <si>
    <t>-157090347</t>
  </si>
  <si>
    <t>831372121</t>
  </si>
  <si>
    <t>Montáž potrubí z trub kameninových hrdlových s integrovaným těsněním výkop sklon do 20 % DN 300</t>
  </si>
  <si>
    <t>-1995326865</t>
  </si>
  <si>
    <t>-2068624412</t>
  </si>
  <si>
    <t>837352221</t>
  </si>
  <si>
    <t>Montáž kameninových tvarovek jednoosých s integrovaným těsněním otevřený výkop DN 200</t>
  </si>
  <si>
    <t>522360005</t>
  </si>
  <si>
    <t>1900895217</t>
  </si>
  <si>
    <t>977151128.R</t>
  </si>
  <si>
    <t>Propojení kanal.přípojky na stávající potrubí systémovou tvarovkou DN 150-300</t>
  </si>
  <si>
    <t>1024014330</t>
  </si>
  <si>
    <t>-1925818084</t>
  </si>
  <si>
    <t>378623265</t>
  </si>
  <si>
    <t>339724387</t>
  </si>
  <si>
    <t>923535497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</si>
</sst>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38</v>
      </c>
      <c r="E29" s="44"/>
      <c r="F29" s="29" t="s">
        <v>39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40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41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42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43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44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45</v>
      </c>
      <c r="U35" s="51"/>
      <c r="V35" s="51"/>
      <c r="W35" s="51"/>
      <c r="X35" s="53" t="s">
        <v>46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47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48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49</v>
      </c>
      <c r="AI60" s="39"/>
      <c r="AJ60" s="39"/>
      <c r="AK60" s="39"/>
      <c r="AL60" s="39"/>
      <c r="AM60" s="61" t="s">
        <v>50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51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52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49</v>
      </c>
      <c r="AI75" s="39"/>
      <c r="AJ75" s="39"/>
      <c r="AK75" s="39"/>
      <c r="AL75" s="39"/>
      <c r="AM75" s="61" t="s">
        <v>50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Sokol869E3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Rekonstrukce vodovodu a kanalizace ve Znojmě - nám. Svobody-výkaz výměr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Znojmo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16. 10. 2024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54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55</v>
      </c>
      <c r="D92" s="91"/>
      <c r="E92" s="91"/>
      <c r="F92" s="91"/>
      <c r="G92" s="91"/>
      <c r="H92" s="92"/>
      <c r="I92" s="93" t="s">
        <v>56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57</v>
      </c>
      <c r="AH92" s="91"/>
      <c r="AI92" s="91"/>
      <c r="AJ92" s="91"/>
      <c r="AK92" s="91"/>
      <c r="AL92" s="91"/>
      <c r="AM92" s="91"/>
      <c r="AN92" s="93" t="s">
        <v>58</v>
      </c>
      <c r="AO92" s="91"/>
      <c r="AP92" s="95"/>
      <c r="AQ92" s="96" t="s">
        <v>59</v>
      </c>
      <c r="AR92" s="41"/>
      <c r="AS92" s="97" t="s">
        <v>60</v>
      </c>
      <c r="AT92" s="98" t="s">
        <v>61</v>
      </c>
      <c r="AU92" s="98" t="s">
        <v>62</v>
      </c>
      <c r="AV92" s="98" t="s">
        <v>63</v>
      </c>
      <c r="AW92" s="98" t="s">
        <v>64</v>
      </c>
      <c r="AX92" s="98" t="s">
        <v>65</v>
      </c>
      <c r="AY92" s="98" t="s">
        <v>66</v>
      </c>
      <c r="AZ92" s="98" t="s">
        <v>67</v>
      </c>
      <c r="BA92" s="98" t="s">
        <v>68</v>
      </c>
      <c r="BB92" s="98" t="s">
        <v>69</v>
      </c>
      <c r="BC92" s="98" t="s">
        <v>70</v>
      </c>
      <c r="BD92" s="99" t="s">
        <v>71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72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ROUND(SUM(AG95:AG98),2)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ROUND(SUM(AS95:AS98),2)</f>
        <v>0</v>
      </c>
      <c r="AT94" s="111">
        <f>ROUND(SUM(AV94:AW94),2)</f>
        <v>0</v>
      </c>
      <c r="AU94" s="112">
        <f>ROUND(SUM(AU95:AU98),5)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ROUND(SUM(AZ95:AZ98),2)</f>
        <v>0</v>
      </c>
      <c r="BA94" s="111">
        <f>ROUND(SUM(BA95:BA98),2)</f>
        <v>0</v>
      </c>
      <c r="BB94" s="111">
        <f>ROUND(SUM(BB95:BB98),2)</f>
        <v>0</v>
      </c>
      <c r="BC94" s="111">
        <f>ROUND(SUM(BC95:BC98),2)</f>
        <v>0</v>
      </c>
      <c r="BD94" s="113">
        <f>ROUND(SUM(BD95:BD98),2)</f>
        <v>0</v>
      </c>
      <c r="BE94" s="6"/>
      <c r="BS94" s="114" t="s">
        <v>73</v>
      </c>
      <c r="BT94" s="114" t="s">
        <v>74</v>
      </c>
      <c r="BU94" s="115" t="s">
        <v>75</v>
      </c>
      <c r="BV94" s="114" t="s">
        <v>76</v>
      </c>
      <c r="BW94" s="114" t="s">
        <v>5</v>
      </c>
      <c r="BX94" s="114" t="s">
        <v>77</v>
      </c>
      <c r="CL94" s="114" t="s">
        <v>1</v>
      </c>
    </row>
    <row r="95" s="7" customFormat="1" ht="24.75" customHeight="1">
      <c r="A95" s="116" t="s">
        <v>78</v>
      </c>
      <c r="B95" s="117"/>
      <c r="C95" s="118"/>
      <c r="D95" s="119" t="s">
        <v>79</v>
      </c>
      <c r="E95" s="119"/>
      <c r="F95" s="119"/>
      <c r="G95" s="119"/>
      <c r="H95" s="119"/>
      <c r="I95" s="120"/>
      <c r="J95" s="119" t="s">
        <v>80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 301-01 - Rekonstrukce 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81</v>
      </c>
      <c r="AR95" s="123"/>
      <c r="AS95" s="124">
        <v>0</v>
      </c>
      <c r="AT95" s="125">
        <f>ROUND(SUM(AV95:AW95),2)</f>
        <v>0</v>
      </c>
      <c r="AU95" s="126">
        <f>'SO 301-01 - Rekonstrukce ...'!P125</f>
        <v>0</v>
      </c>
      <c r="AV95" s="125">
        <f>'SO 301-01 - Rekonstrukce ...'!J33</f>
        <v>0</v>
      </c>
      <c r="AW95" s="125">
        <f>'SO 301-01 - Rekonstrukce ...'!J34</f>
        <v>0</v>
      </c>
      <c r="AX95" s="125">
        <f>'SO 301-01 - Rekonstrukce ...'!J35</f>
        <v>0</v>
      </c>
      <c r="AY95" s="125">
        <f>'SO 301-01 - Rekonstrukce ...'!J36</f>
        <v>0</v>
      </c>
      <c r="AZ95" s="125">
        <f>'SO 301-01 - Rekonstrukce ...'!F33</f>
        <v>0</v>
      </c>
      <c r="BA95" s="125">
        <f>'SO 301-01 - Rekonstrukce ...'!F34</f>
        <v>0</v>
      </c>
      <c r="BB95" s="125">
        <f>'SO 301-01 - Rekonstrukce ...'!F35</f>
        <v>0</v>
      </c>
      <c r="BC95" s="125">
        <f>'SO 301-01 - Rekonstrukce ...'!F36</f>
        <v>0</v>
      </c>
      <c r="BD95" s="127">
        <f>'SO 301-01 - Rekonstrukce ...'!F37</f>
        <v>0</v>
      </c>
      <c r="BE95" s="7"/>
      <c r="BT95" s="128" t="s">
        <v>82</v>
      </c>
      <c r="BV95" s="128" t="s">
        <v>76</v>
      </c>
      <c r="BW95" s="128" t="s">
        <v>83</v>
      </c>
      <c r="BX95" s="128" t="s">
        <v>5</v>
      </c>
      <c r="CL95" s="128" t="s">
        <v>1</v>
      </c>
      <c r="CM95" s="128" t="s">
        <v>84</v>
      </c>
    </row>
    <row r="96" s="7" customFormat="1" ht="24.75" customHeight="1">
      <c r="A96" s="116" t="s">
        <v>78</v>
      </c>
      <c r="B96" s="117"/>
      <c r="C96" s="118"/>
      <c r="D96" s="119" t="s">
        <v>85</v>
      </c>
      <c r="E96" s="119"/>
      <c r="F96" s="119"/>
      <c r="G96" s="119"/>
      <c r="H96" s="119"/>
      <c r="I96" s="120"/>
      <c r="J96" s="119" t="s">
        <v>86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'SO 301-02 - Vodovodní pří...'!J30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81</v>
      </c>
      <c r="AR96" s="123"/>
      <c r="AS96" s="124">
        <v>0</v>
      </c>
      <c r="AT96" s="125">
        <f>ROUND(SUM(AV96:AW96),2)</f>
        <v>0</v>
      </c>
      <c r="AU96" s="126">
        <f>'SO 301-02 - Vodovodní pří...'!P123</f>
        <v>0</v>
      </c>
      <c r="AV96" s="125">
        <f>'SO 301-02 - Vodovodní pří...'!J33</f>
        <v>0</v>
      </c>
      <c r="AW96" s="125">
        <f>'SO 301-02 - Vodovodní pří...'!J34</f>
        <v>0</v>
      </c>
      <c r="AX96" s="125">
        <f>'SO 301-02 - Vodovodní pří...'!J35</f>
        <v>0</v>
      </c>
      <c r="AY96" s="125">
        <f>'SO 301-02 - Vodovodní pří...'!J36</f>
        <v>0</v>
      </c>
      <c r="AZ96" s="125">
        <f>'SO 301-02 - Vodovodní pří...'!F33</f>
        <v>0</v>
      </c>
      <c r="BA96" s="125">
        <f>'SO 301-02 - Vodovodní pří...'!F34</f>
        <v>0</v>
      </c>
      <c r="BB96" s="125">
        <f>'SO 301-02 - Vodovodní pří...'!F35</f>
        <v>0</v>
      </c>
      <c r="BC96" s="125">
        <f>'SO 301-02 - Vodovodní pří...'!F36</f>
        <v>0</v>
      </c>
      <c r="BD96" s="127">
        <f>'SO 301-02 - Vodovodní pří...'!F37</f>
        <v>0</v>
      </c>
      <c r="BE96" s="7"/>
      <c r="BT96" s="128" t="s">
        <v>82</v>
      </c>
      <c r="BV96" s="128" t="s">
        <v>76</v>
      </c>
      <c r="BW96" s="128" t="s">
        <v>87</v>
      </c>
      <c r="BX96" s="128" t="s">
        <v>5</v>
      </c>
      <c r="CL96" s="128" t="s">
        <v>1</v>
      </c>
      <c r="CM96" s="128" t="s">
        <v>84</v>
      </c>
    </row>
    <row r="97" s="7" customFormat="1" ht="24.75" customHeight="1">
      <c r="A97" s="116" t="s">
        <v>78</v>
      </c>
      <c r="B97" s="117"/>
      <c r="C97" s="118"/>
      <c r="D97" s="119" t="s">
        <v>88</v>
      </c>
      <c r="E97" s="119"/>
      <c r="F97" s="119"/>
      <c r="G97" s="119"/>
      <c r="H97" s="119"/>
      <c r="I97" s="120"/>
      <c r="J97" s="119" t="s">
        <v>89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'SO 302-01 - Rekonstrukce ...'!J30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81</v>
      </c>
      <c r="AR97" s="123"/>
      <c r="AS97" s="124">
        <v>0</v>
      </c>
      <c r="AT97" s="125">
        <f>ROUND(SUM(AV97:AW97),2)</f>
        <v>0</v>
      </c>
      <c r="AU97" s="126">
        <f>'SO 302-01 - Rekonstrukce ...'!P124</f>
        <v>0</v>
      </c>
      <c r="AV97" s="125">
        <f>'SO 302-01 - Rekonstrukce ...'!J33</f>
        <v>0</v>
      </c>
      <c r="AW97" s="125">
        <f>'SO 302-01 - Rekonstrukce ...'!J34</f>
        <v>0</v>
      </c>
      <c r="AX97" s="125">
        <f>'SO 302-01 - Rekonstrukce ...'!J35</f>
        <v>0</v>
      </c>
      <c r="AY97" s="125">
        <f>'SO 302-01 - Rekonstrukce ...'!J36</f>
        <v>0</v>
      </c>
      <c r="AZ97" s="125">
        <f>'SO 302-01 - Rekonstrukce ...'!F33</f>
        <v>0</v>
      </c>
      <c r="BA97" s="125">
        <f>'SO 302-01 - Rekonstrukce ...'!F34</f>
        <v>0</v>
      </c>
      <c r="BB97" s="125">
        <f>'SO 302-01 - Rekonstrukce ...'!F35</f>
        <v>0</v>
      </c>
      <c r="BC97" s="125">
        <f>'SO 302-01 - Rekonstrukce ...'!F36</f>
        <v>0</v>
      </c>
      <c r="BD97" s="127">
        <f>'SO 302-01 - Rekonstrukce ...'!F37</f>
        <v>0</v>
      </c>
      <c r="BE97" s="7"/>
      <c r="BT97" s="128" t="s">
        <v>82</v>
      </c>
      <c r="BV97" s="128" t="s">
        <v>76</v>
      </c>
      <c r="BW97" s="128" t="s">
        <v>90</v>
      </c>
      <c r="BX97" s="128" t="s">
        <v>5</v>
      </c>
      <c r="CL97" s="128" t="s">
        <v>1</v>
      </c>
      <c r="CM97" s="128" t="s">
        <v>84</v>
      </c>
    </row>
    <row r="98" s="7" customFormat="1" ht="37.5" customHeight="1">
      <c r="A98" s="116" t="s">
        <v>78</v>
      </c>
      <c r="B98" s="117"/>
      <c r="C98" s="118"/>
      <c r="D98" s="119" t="s">
        <v>91</v>
      </c>
      <c r="E98" s="119"/>
      <c r="F98" s="119"/>
      <c r="G98" s="119"/>
      <c r="H98" s="119"/>
      <c r="I98" s="120"/>
      <c r="J98" s="119" t="s">
        <v>92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'SO 302-02 - Kanalizační p...'!J30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81</v>
      </c>
      <c r="AR98" s="123"/>
      <c r="AS98" s="129">
        <v>0</v>
      </c>
      <c r="AT98" s="130">
        <f>ROUND(SUM(AV98:AW98),2)</f>
        <v>0</v>
      </c>
      <c r="AU98" s="131">
        <f>'SO 302-02 - Kanalizační p...'!P125</f>
        <v>0</v>
      </c>
      <c r="AV98" s="130">
        <f>'SO 302-02 - Kanalizační p...'!J33</f>
        <v>0</v>
      </c>
      <c r="AW98" s="130">
        <f>'SO 302-02 - Kanalizační p...'!J34</f>
        <v>0</v>
      </c>
      <c r="AX98" s="130">
        <f>'SO 302-02 - Kanalizační p...'!J35</f>
        <v>0</v>
      </c>
      <c r="AY98" s="130">
        <f>'SO 302-02 - Kanalizační p...'!J36</f>
        <v>0</v>
      </c>
      <c r="AZ98" s="130">
        <f>'SO 302-02 - Kanalizační p...'!F33</f>
        <v>0</v>
      </c>
      <c r="BA98" s="130">
        <f>'SO 302-02 - Kanalizační p...'!F34</f>
        <v>0</v>
      </c>
      <c r="BB98" s="130">
        <f>'SO 302-02 - Kanalizační p...'!F35</f>
        <v>0</v>
      </c>
      <c r="BC98" s="130">
        <f>'SO 302-02 - Kanalizační p...'!F36</f>
        <v>0</v>
      </c>
      <c r="BD98" s="132">
        <f>'SO 302-02 - Kanalizační p...'!F37</f>
        <v>0</v>
      </c>
      <c r="BE98" s="7"/>
      <c r="BT98" s="128" t="s">
        <v>82</v>
      </c>
      <c r="BV98" s="128" t="s">
        <v>76</v>
      </c>
      <c r="BW98" s="128" t="s">
        <v>93</v>
      </c>
      <c r="BX98" s="128" t="s">
        <v>5</v>
      </c>
      <c r="CL98" s="128" t="s">
        <v>1</v>
      </c>
      <c r="CM98" s="128" t="s">
        <v>84</v>
      </c>
    </row>
    <row r="99" s="2" customFormat="1" ht="30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64"/>
      <c r="Y100" s="64"/>
      <c r="Z100" s="64"/>
      <c r="AA100" s="64"/>
      <c r="AB100" s="64"/>
      <c r="AC100" s="64"/>
      <c r="AD100" s="64"/>
      <c r="AE100" s="64"/>
      <c r="AF100" s="64"/>
      <c r="AG100" s="64"/>
      <c r="AH100" s="64"/>
      <c r="AI100" s="64"/>
      <c r="AJ100" s="64"/>
      <c r="AK100" s="64"/>
      <c r="AL100" s="64"/>
      <c r="AM100" s="64"/>
      <c r="AN100" s="64"/>
      <c r="AO100" s="64"/>
      <c r="AP100" s="64"/>
      <c r="AQ100" s="64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</sheetData>
  <sheetProtection sheet="1" formatColumns="0" formatRows="0" objects="1" scenarios="1" spinCount="100000" saltValue="1AOy+H9zc2S2MFE9xQ7vipZXaJgaIa2asQhp47Vd/Jg/ZgbYfSB+YpLJq37OUjwIea3vT9FqnZjp6bOA8kCY2A==" hashValue="Hh4zGtDdmQGFyauJxSEJOOjRWzLbkxkIGupvB50gm7rGNWtzT2K909N84a/aJg7KtFl3d/VbsyI9DEI1ET7ZSQ==" algorithmName="SHA-512" password="EC3B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301-01 - Rekonstrukce ...'!C2" display="/"/>
    <hyperlink ref="A96" location="'SO 301-02 - Vodovodní pří...'!C2" display="/"/>
    <hyperlink ref="A97" location="'SO 302-01 - Rekonstrukce ...'!C2" display="/"/>
    <hyperlink ref="A98" location="'SO 302-02 - Kanalizační p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94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Rekonstrukce vodovodu a kanalizace ve Znojmě - nám. Svobody-výkaz výměr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30" customHeight="1">
      <c r="A9" s="35"/>
      <c r="B9" s="41"/>
      <c r="C9" s="35"/>
      <c r="D9" s="35"/>
      <c r="E9" s="139" t="s">
        <v>96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16. 10. 2024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ROUND(J125,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ROUND((SUM(BE125:BE182)),  2)</f>
        <v>0</v>
      </c>
      <c r="G33" s="35"/>
      <c r="H33" s="35"/>
      <c r="I33" s="152">
        <v>0.20999999999999999</v>
      </c>
      <c r="J33" s="151">
        <f>ROUND(((SUM(BE125:BE182))*I33),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40</v>
      </c>
      <c r="F34" s="151">
        <f>ROUND((SUM(BF125:BF182)),  2)</f>
        <v>0</v>
      </c>
      <c r="G34" s="35"/>
      <c r="H34" s="35"/>
      <c r="I34" s="152">
        <v>0.12</v>
      </c>
      <c r="J34" s="151">
        <f>ROUND(((SUM(BF125:BF182))*I34),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ROUND((SUM(BG125:BG182)),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ROUND((SUM(BH125:BH182)),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ROUND((SUM(BI125:BI182)),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Rekonstrukce vodovodu a kanalizace ve Znojmě - nám. Svobody-výkaz výměr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30" customHeight="1">
      <c r="A87" s="35"/>
      <c r="B87" s="36"/>
      <c r="C87" s="37"/>
      <c r="D87" s="37"/>
      <c r="E87" s="73" t="str">
        <f>E9</f>
        <v>SO 301-01 - Rekonstrukce vodovodu-zemní práce a komunikace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Znojmo</v>
      </c>
      <c r="G89" s="37"/>
      <c r="H89" s="37"/>
      <c r="I89" s="29" t="s">
        <v>22</v>
      </c>
      <c r="J89" s="76" t="str">
        <f>IF(J12="","",J12)</f>
        <v>16. 10. 2024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98</v>
      </c>
      <c r="D94" s="173"/>
      <c r="E94" s="173"/>
      <c r="F94" s="173"/>
      <c r="G94" s="173"/>
      <c r="H94" s="173"/>
      <c r="I94" s="173"/>
      <c r="J94" s="174" t="s">
        <v>99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100</v>
      </c>
      <c r="D96" s="37"/>
      <c r="E96" s="37"/>
      <c r="F96" s="37"/>
      <c r="G96" s="37"/>
      <c r="H96" s="37"/>
      <c r="I96" s="37"/>
      <c r="J96" s="107">
        <f>J125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101</v>
      </c>
    </row>
    <row r="97" s="9" customFormat="1" ht="24.96" customHeight="1">
      <c r="A97" s="9"/>
      <c r="B97" s="176"/>
      <c r="C97" s="177"/>
      <c r="D97" s="178" t="s">
        <v>102</v>
      </c>
      <c r="E97" s="179"/>
      <c r="F97" s="179"/>
      <c r="G97" s="179"/>
      <c r="H97" s="179"/>
      <c r="I97" s="179"/>
      <c r="J97" s="180">
        <f>J126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103</v>
      </c>
      <c r="E98" s="185"/>
      <c r="F98" s="185"/>
      <c r="G98" s="185"/>
      <c r="H98" s="185"/>
      <c r="I98" s="185"/>
      <c r="J98" s="186">
        <f>J127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104</v>
      </c>
      <c r="E99" s="185"/>
      <c r="F99" s="185"/>
      <c r="G99" s="185"/>
      <c r="H99" s="185"/>
      <c r="I99" s="185"/>
      <c r="J99" s="186">
        <f>J152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105</v>
      </c>
      <c r="E100" s="185"/>
      <c r="F100" s="185"/>
      <c r="G100" s="185"/>
      <c r="H100" s="185"/>
      <c r="I100" s="185"/>
      <c r="J100" s="186">
        <f>J157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106</v>
      </c>
      <c r="E101" s="185"/>
      <c r="F101" s="185"/>
      <c r="G101" s="185"/>
      <c r="H101" s="185"/>
      <c r="I101" s="185"/>
      <c r="J101" s="186">
        <f>J166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107</v>
      </c>
      <c r="E102" s="185"/>
      <c r="F102" s="185"/>
      <c r="G102" s="185"/>
      <c r="H102" s="185"/>
      <c r="I102" s="185"/>
      <c r="J102" s="186">
        <f>J171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108</v>
      </c>
      <c r="E103" s="185"/>
      <c r="F103" s="185"/>
      <c r="G103" s="185"/>
      <c r="H103" s="185"/>
      <c r="I103" s="185"/>
      <c r="J103" s="186">
        <f>J177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6"/>
      <c r="C104" s="177"/>
      <c r="D104" s="178" t="s">
        <v>109</v>
      </c>
      <c r="E104" s="179"/>
      <c r="F104" s="179"/>
      <c r="G104" s="179"/>
      <c r="H104" s="179"/>
      <c r="I104" s="179"/>
      <c r="J104" s="180">
        <f>J179</f>
        <v>0</v>
      </c>
      <c r="K104" s="177"/>
      <c r="L104" s="18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2"/>
      <c r="C105" s="183"/>
      <c r="D105" s="184" t="s">
        <v>110</v>
      </c>
      <c r="E105" s="185"/>
      <c r="F105" s="185"/>
      <c r="G105" s="185"/>
      <c r="H105" s="185"/>
      <c r="I105" s="185"/>
      <c r="J105" s="186">
        <f>J180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111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6.25" customHeight="1">
      <c r="A115" s="35"/>
      <c r="B115" s="36"/>
      <c r="C115" s="37"/>
      <c r="D115" s="37"/>
      <c r="E115" s="171" t="str">
        <f>E7</f>
        <v>Rekonstrukce vodovodu a kanalizace ve Znojmě - nám. Svobody-výkaz výměr</v>
      </c>
      <c r="F115" s="29"/>
      <c r="G115" s="29"/>
      <c r="H115" s="29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95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30" customHeight="1">
      <c r="A117" s="35"/>
      <c r="B117" s="36"/>
      <c r="C117" s="37"/>
      <c r="D117" s="37"/>
      <c r="E117" s="73" t="str">
        <f>E9</f>
        <v>SO 301-01 - Rekonstrukce vodovodu-zemní práce a komunikace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F12</f>
        <v>Znojmo</v>
      </c>
      <c r="G119" s="37"/>
      <c r="H119" s="37"/>
      <c r="I119" s="29" t="s">
        <v>22</v>
      </c>
      <c r="J119" s="76" t="str">
        <f>IF(J12="","",J12)</f>
        <v>16. 10. 2024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E15</f>
        <v xml:space="preserve"> </v>
      </c>
      <c r="G121" s="37"/>
      <c r="H121" s="37"/>
      <c r="I121" s="29" t="s">
        <v>30</v>
      </c>
      <c r="J121" s="33" t="str">
        <f>E21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28</v>
      </c>
      <c r="D122" s="37"/>
      <c r="E122" s="37"/>
      <c r="F122" s="24" t="str">
        <f>IF(E18="","",E18)</f>
        <v>Vyplň údaj</v>
      </c>
      <c r="G122" s="37"/>
      <c r="H122" s="37"/>
      <c r="I122" s="29" t="s">
        <v>32</v>
      </c>
      <c r="J122" s="33" t="str">
        <f>E24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88"/>
      <c r="B124" s="189"/>
      <c r="C124" s="190" t="s">
        <v>112</v>
      </c>
      <c r="D124" s="191" t="s">
        <v>59</v>
      </c>
      <c r="E124" s="191" t="s">
        <v>55</v>
      </c>
      <c r="F124" s="191" t="s">
        <v>56</v>
      </c>
      <c r="G124" s="191" t="s">
        <v>113</v>
      </c>
      <c r="H124" s="191" t="s">
        <v>114</v>
      </c>
      <c r="I124" s="191" t="s">
        <v>115</v>
      </c>
      <c r="J124" s="192" t="s">
        <v>99</v>
      </c>
      <c r="K124" s="193" t="s">
        <v>116</v>
      </c>
      <c r="L124" s="194"/>
      <c r="M124" s="97" t="s">
        <v>1</v>
      </c>
      <c r="N124" s="98" t="s">
        <v>38</v>
      </c>
      <c r="O124" s="98" t="s">
        <v>117</v>
      </c>
      <c r="P124" s="98" t="s">
        <v>118</v>
      </c>
      <c r="Q124" s="98" t="s">
        <v>119</v>
      </c>
      <c r="R124" s="98" t="s">
        <v>120</v>
      </c>
      <c r="S124" s="98" t="s">
        <v>121</v>
      </c>
      <c r="T124" s="99" t="s">
        <v>122</v>
      </c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8"/>
    </row>
    <row r="125" s="2" customFormat="1" ht="22.8" customHeight="1">
      <c r="A125" s="35"/>
      <c r="B125" s="36"/>
      <c r="C125" s="104" t="s">
        <v>123</v>
      </c>
      <c r="D125" s="37"/>
      <c r="E125" s="37"/>
      <c r="F125" s="37"/>
      <c r="G125" s="37"/>
      <c r="H125" s="37"/>
      <c r="I125" s="37"/>
      <c r="J125" s="195">
        <f>BK125</f>
        <v>0</v>
      </c>
      <c r="K125" s="37"/>
      <c r="L125" s="41"/>
      <c r="M125" s="100"/>
      <c r="N125" s="196"/>
      <c r="O125" s="101"/>
      <c r="P125" s="197">
        <f>P126+P179</f>
        <v>0</v>
      </c>
      <c r="Q125" s="101"/>
      <c r="R125" s="197">
        <f>R126+R179</f>
        <v>424.26295334000002</v>
      </c>
      <c r="S125" s="101"/>
      <c r="T125" s="198">
        <f>T126+T179</f>
        <v>40.859200000000001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73</v>
      </c>
      <c r="AU125" s="14" t="s">
        <v>101</v>
      </c>
      <c r="BK125" s="199">
        <f>BK126+BK179</f>
        <v>0</v>
      </c>
    </row>
    <row r="126" s="12" customFormat="1" ht="25.92" customHeight="1">
      <c r="A126" s="12"/>
      <c r="B126" s="200"/>
      <c r="C126" s="201"/>
      <c r="D126" s="202" t="s">
        <v>73</v>
      </c>
      <c r="E126" s="203" t="s">
        <v>124</v>
      </c>
      <c r="F126" s="203" t="s">
        <v>125</v>
      </c>
      <c r="G126" s="201"/>
      <c r="H126" s="201"/>
      <c r="I126" s="204"/>
      <c r="J126" s="205">
        <f>BK126</f>
        <v>0</v>
      </c>
      <c r="K126" s="201"/>
      <c r="L126" s="206"/>
      <c r="M126" s="207"/>
      <c r="N126" s="208"/>
      <c r="O126" s="208"/>
      <c r="P126" s="209">
        <f>P127+P152+P157+P166+P171+P177</f>
        <v>0</v>
      </c>
      <c r="Q126" s="208"/>
      <c r="R126" s="209">
        <f>R127+R152+R157+R166+R171+R177</f>
        <v>424.26295334000002</v>
      </c>
      <c r="S126" s="208"/>
      <c r="T126" s="210">
        <f>T127+T152+T157+T166+T171+T177</f>
        <v>40.859200000000001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1" t="s">
        <v>82</v>
      </c>
      <c r="AT126" s="212" t="s">
        <v>73</v>
      </c>
      <c r="AU126" s="212" t="s">
        <v>74</v>
      </c>
      <c r="AY126" s="211" t="s">
        <v>126</v>
      </c>
      <c r="BK126" s="213">
        <f>BK127+BK152+BK157+BK166+BK171+BK177</f>
        <v>0</v>
      </c>
    </row>
    <row r="127" s="12" customFormat="1" ht="22.8" customHeight="1">
      <c r="A127" s="12"/>
      <c r="B127" s="200"/>
      <c r="C127" s="201"/>
      <c r="D127" s="202" t="s">
        <v>73</v>
      </c>
      <c r="E127" s="214" t="s">
        <v>82</v>
      </c>
      <c r="F127" s="214" t="s">
        <v>127</v>
      </c>
      <c r="G127" s="201"/>
      <c r="H127" s="201"/>
      <c r="I127" s="204"/>
      <c r="J127" s="215">
        <f>BK127</f>
        <v>0</v>
      </c>
      <c r="K127" s="201"/>
      <c r="L127" s="206"/>
      <c r="M127" s="207"/>
      <c r="N127" s="208"/>
      <c r="O127" s="208"/>
      <c r="P127" s="209">
        <f>SUM(P128:P151)</f>
        <v>0</v>
      </c>
      <c r="Q127" s="208"/>
      <c r="R127" s="209">
        <f>SUM(R128:R151)</f>
        <v>284.45356207999998</v>
      </c>
      <c r="S127" s="208"/>
      <c r="T127" s="210">
        <f>SUM(T128:T151)</f>
        <v>40.859200000000001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1" t="s">
        <v>82</v>
      </c>
      <c r="AT127" s="212" t="s">
        <v>73</v>
      </c>
      <c r="AU127" s="212" t="s">
        <v>82</v>
      </c>
      <c r="AY127" s="211" t="s">
        <v>126</v>
      </c>
      <c r="BK127" s="213">
        <f>SUM(BK128:BK151)</f>
        <v>0</v>
      </c>
    </row>
    <row r="128" s="2" customFormat="1" ht="24.15" customHeight="1">
      <c r="A128" s="35"/>
      <c r="B128" s="36"/>
      <c r="C128" s="216" t="s">
        <v>82</v>
      </c>
      <c r="D128" s="216" t="s">
        <v>128</v>
      </c>
      <c r="E128" s="217" t="s">
        <v>129</v>
      </c>
      <c r="F128" s="218" t="s">
        <v>130</v>
      </c>
      <c r="G128" s="219" t="s">
        <v>131</v>
      </c>
      <c r="H128" s="220">
        <v>51.600000000000001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39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0.255</v>
      </c>
      <c r="T128" s="227">
        <f>S128*H128</f>
        <v>13.158000000000001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132</v>
      </c>
      <c r="AT128" s="228" t="s">
        <v>128</v>
      </c>
      <c r="AU128" s="228" t="s">
        <v>84</v>
      </c>
      <c r="AY128" s="14" t="s">
        <v>126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82</v>
      </c>
      <c r="BK128" s="229">
        <f>ROUND(I128*H128,2)</f>
        <v>0</v>
      </c>
      <c r="BL128" s="14" t="s">
        <v>132</v>
      </c>
      <c r="BM128" s="228" t="s">
        <v>133</v>
      </c>
    </row>
    <row r="129" s="2" customFormat="1" ht="33" customHeight="1">
      <c r="A129" s="35"/>
      <c r="B129" s="36"/>
      <c r="C129" s="216" t="s">
        <v>84</v>
      </c>
      <c r="D129" s="216" t="s">
        <v>128</v>
      </c>
      <c r="E129" s="217" t="s">
        <v>134</v>
      </c>
      <c r="F129" s="218" t="s">
        <v>135</v>
      </c>
      <c r="G129" s="219" t="s">
        <v>131</v>
      </c>
      <c r="H129" s="220">
        <v>66.799999999999997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39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0.28999999999999998</v>
      </c>
      <c r="T129" s="227">
        <f>S129*H129</f>
        <v>19.371999999999996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132</v>
      </c>
      <c r="AT129" s="228" t="s">
        <v>128</v>
      </c>
      <c r="AU129" s="228" t="s">
        <v>84</v>
      </c>
      <c r="AY129" s="14" t="s">
        <v>126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82</v>
      </c>
      <c r="BK129" s="229">
        <f>ROUND(I129*H129,2)</f>
        <v>0</v>
      </c>
      <c r="BL129" s="14" t="s">
        <v>132</v>
      </c>
      <c r="BM129" s="228" t="s">
        <v>136</v>
      </c>
    </row>
    <row r="130" s="2" customFormat="1" ht="24.15" customHeight="1">
      <c r="A130" s="35"/>
      <c r="B130" s="36"/>
      <c r="C130" s="216" t="s">
        <v>137</v>
      </c>
      <c r="D130" s="216" t="s">
        <v>128</v>
      </c>
      <c r="E130" s="217" t="s">
        <v>138</v>
      </c>
      <c r="F130" s="218" t="s">
        <v>139</v>
      </c>
      <c r="G130" s="219" t="s">
        <v>131</v>
      </c>
      <c r="H130" s="220">
        <v>15.199999999999999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39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0.316</v>
      </c>
      <c r="T130" s="227">
        <f>S130*H130</f>
        <v>4.8031999999999995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132</v>
      </c>
      <c r="AT130" s="228" t="s">
        <v>128</v>
      </c>
      <c r="AU130" s="228" t="s">
        <v>84</v>
      </c>
      <c r="AY130" s="14" t="s">
        <v>126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82</v>
      </c>
      <c r="BK130" s="229">
        <f>ROUND(I130*H130,2)</f>
        <v>0</v>
      </c>
      <c r="BL130" s="14" t="s">
        <v>132</v>
      </c>
      <c r="BM130" s="228" t="s">
        <v>140</v>
      </c>
    </row>
    <row r="131" s="2" customFormat="1" ht="16.5" customHeight="1">
      <c r="A131" s="35"/>
      <c r="B131" s="36"/>
      <c r="C131" s="216" t="s">
        <v>132</v>
      </c>
      <c r="D131" s="216" t="s">
        <v>128</v>
      </c>
      <c r="E131" s="217" t="s">
        <v>141</v>
      </c>
      <c r="F131" s="218" t="s">
        <v>142</v>
      </c>
      <c r="G131" s="219" t="s">
        <v>143</v>
      </c>
      <c r="H131" s="220">
        <v>17.199999999999999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39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0.20499999999999999</v>
      </c>
      <c r="T131" s="227">
        <f>S131*H131</f>
        <v>3.5259999999999998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132</v>
      </c>
      <c r="AT131" s="228" t="s">
        <v>128</v>
      </c>
      <c r="AU131" s="228" t="s">
        <v>84</v>
      </c>
      <c r="AY131" s="14" t="s">
        <v>126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82</v>
      </c>
      <c r="BK131" s="229">
        <f>ROUND(I131*H131,2)</f>
        <v>0</v>
      </c>
      <c r="BL131" s="14" t="s">
        <v>132</v>
      </c>
      <c r="BM131" s="228" t="s">
        <v>144</v>
      </c>
    </row>
    <row r="132" s="2" customFormat="1" ht="24.15" customHeight="1">
      <c r="A132" s="35"/>
      <c r="B132" s="36"/>
      <c r="C132" s="216" t="s">
        <v>145</v>
      </c>
      <c r="D132" s="216" t="s">
        <v>128</v>
      </c>
      <c r="E132" s="217" t="s">
        <v>146</v>
      </c>
      <c r="F132" s="218" t="s">
        <v>147</v>
      </c>
      <c r="G132" s="219" t="s">
        <v>148</v>
      </c>
      <c r="H132" s="220">
        <v>75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39</v>
      </c>
      <c r="O132" s="88"/>
      <c r="P132" s="226">
        <f>O132*H132</f>
        <v>0</v>
      </c>
      <c r="Q132" s="226">
        <v>3.0000000000000001E-05</v>
      </c>
      <c r="R132" s="226">
        <f>Q132*H132</f>
        <v>0.0022500000000000003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132</v>
      </c>
      <c r="AT132" s="228" t="s">
        <v>128</v>
      </c>
      <c r="AU132" s="228" t="s">
        <v>84</v>
      </c>
      <c r="AY132" s="14" t="s">
        <v>126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82</v>
      </c>
      <c r="BK132" s="229">
        <f>ROUND(I132*H132,2)</f>
        <v>0</v>
      </c>
      <c r="BL132" s="14" t="s">
        <v>132</v>
      </c>
      <c r="BM132" s="228" t="s">
        <v>149</v>
      </c>
    </row>
    <row r="133" s="2" customFormat="1" ht="24.15" customHeight="1">
      <c r="A133" s="35"/>
      <c r="B133" s="36"/>
      <c r="C133" s="216" t="s">
        <v>150</v>
      </c>
      <c r="D133" s="216" t="s">
        <v>128</v>
      </c>
      <c r="E133" s="217" t="s">
        <v>151</v>
      </c>
      <c r="F133" s="218" t="s">
        <v>152</v>
      </c>
      <c r="G133" s="219" t="s">
        <v>153</v>
      </c>
      <c r="H133" s="220">
        <v>10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39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132</v>
      </c>
      <c r="AT133" s="228" t="s">
        <v>128</v>
      </c>
      <c r="AU133" s="228" t="s">
        <v>84</v>
      </c>
      <c r="AY133" s="14" t="s">
        <v>126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82</v>
      </c>
      <c r="BK133" s="229">
        <f>ROUND(I133*H133,2)</f>
        <v>0</v>
      </c>
      <c r="BL133" s="14" t="s">
        <v>132</v>
      </c>
      <c r="BM133" s="228" t="s">
        <v>154</v>
      </c>
    </row>
    <row r="134" s="2" customFormat="1" ht="16.5" customHeight="1">
      <c r="A134" s="35"/>
      <c r="B134" s="36"/>
      <c r="C134" s="216" t="s">
        <v>155</v>
      </c>
      <c r="D134" s="216" t="s">
        <v>128</v>
      </c>
      <c r="E134" s="217" t="s">
        <v>156</v>
      </c>
      <c r="F134" s="218" t="s">
        <v>157</v>
      </c>
      <c r="G134" s="219" t="s">
        <v>143</v>
      </c>
      <c r="H134" s="220">
        <v>169.09999999999999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39</v>
      </c>
      <c r="O134" s="88"/>
      <c r="P134" s="226">
        <f>O134*H134</f>
        <v>0</v>
      </c>
      <c r="Q134" s="226">
        <v>0.036900000000000002</v>
      </c>
      <c r="R134" s="226">
        <f>Q134*H134</f>
        <v>6.2397900000000002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132</v>
      </c>
      <c r="AT134" s="228" t="s">
        <v>128</v>
      </c>
      <c r="AU134" s="228" t="s">
        <v>84</v>
      </c>
      <c r="AY134" s="14" t="s">
        <v>126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82</v>
      </c>
      <c r="BK134" s="229">
        <f>ROUND(I134*H134,2)</f>
        <v>0</v>
      </c>
      <c r="BL134" s="14" t="s">
        <v>132</v>
      </c>
      <c r="BM134" s="228" t="s">
        <v>158</v>
      </c>
    </row>
    <row r="135" s="2" customFormat="1" ht="24.15" customHeight="1">
      <c r="A135" s="35"/>
      <c r="B135" s="36"/>
      <c r="C135" s="216" t="s">
        <v>159</v>
      </c>
      <c r="D135" s="216" t="s">
        <v>128</v>
      </c>
      <c r="E135" s="217" t="s">
        <v>160</v>
      </c>
      <c r="F135" s="218" t="s">
        <v>161</v>
      </c>
      <c r="G135" s="219" t="s">
        <v>143</v>
      </c>
      <c r="H135" s="220">
        <v>169.09999999999999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39</v>
      </c>
      <c r="O135" s="88"/>
      <c r="P135" s="226">
        <f>O135*H135</f>
        <v>0</v>
      </c>
      <c r="Q135" s="226">
        <v>0.036900000000000002</v>
      </c>
      <c r="R135" s="226">
        <f>Q135*H135</f>
        <v>6.2397900000000002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132</v>
      </c>
      <c r="AT135" s="228" t="s">
        <v>128</v>
      </c>
      <c r="AU135" s="228" t="s">
        <v>84</v>
      </c>
      <c r="AY135" s="14" t="s">
        <v>126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82</v>
      </c>
      <c r="BK135" s="229">
        <f>ROUND(I135*H135,2)</f>
        <v>0</v>
      </c>
      <c r="BL135" s="14" t="s">
        <v>132</v>
      </c>
      <c r="BM135" s="228" t="s">
        <v>162</v>
      </c>
    </row>
    <row r="136" s="2" customFormat="1" ht="33" customHeight="1">
      <c r="A136" s="35"/>
      <c r="B136" s="36"/>
      <c r="C136" s="216" t="s">
        <v>163</v>
      </c>
      <c r="D136" s="216" t="s">
        <v>128</v>
      </c>
      <c r="E136" s="217" t="s">
        <v>164</v>
      </c>
      <c r="F136" s="218" t="s">
        <v>165</v>
      </c>
      <c r="G136" s="219" t="s">
        <v>166</v>
      </c>
      <c r="H136" s="220">
        <v>132.45400000000001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39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132</v>
      </c>
      <c r="AT136" s="228" t="s">
        <v>128</v>
      </c>
      <c r="AU136" s="228" t="s">
        <v>84</v>
      </c>
      <c r="AY136" s="14" t="s">
        <v>126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82</v>
      </c>
      <c r="BK136" s="229">
        <f>ROUND(I136*H136,2)</f>
        <v>0</v>
      </c>
      <c r="BL136" s="14" t="s">
        <v>132</v>
      </c>
      <c r="BM136" s="228" t="s">
        <v>167</v>
      </c>
    </row>
    <row r="137" s="2" customFormat="1" ht="33" customHeight="1">
      <c r="A137" s="35"/>
      <c r="B137" s="36"/>
      <c r="C137" s="216" t="s">
        <v>168</v>
      </c>
      <c r="D137" s="216" t="s">
        <v>128</v>
      </c>
      <c r="E137" s="217" t="s">
        <v>169</v>
      </c>
      <c r="F137" s="218" t="s">
        <v>170</v>
      </c>
      <c r="G137" s="219" t="s">
        <v>166</v>
      </c>
      <c r="H137" s="220">
        <v>165.56700000000001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39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132</v>
      </c>
      <c r="AT137" s="228" t="s">
        <v>128</v>
      </c>
      <c r="AU137" s="228" t="s">
        <v>84</v>
      </c>
      <c r="AY137" s="14" t="s">
        <v>126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82</v>
      </c>
      <c r="BK137" s="229">
        <f>ROUND(I137*H137,2)</f>
        <v>0</v>
      </c>
      <c r="BL137" s="14" t="s">
        <v>132</v>
      </c>
      <c r="BM137" s="228" t="s">
        <v>171</v>
      </c>
    </row>
    <row r="138" s="2" customFormat="1" ht="33" customHeight="1">
      <c r="A138" s="35"/>
      <c r="B138" s="36"/>
      <c r="C138" s="216" t="s">
        <v>172</v>
      </c>
      <c r="D138" s="216" t="s">
        <v>128</v>
      </c>
      <c r="E138" s="217" t="s">
        <v>173</v>
      </c>
      <c r="F138" s="218" t="s">
        <v>174</v>
      </c>
      <c r="G138" s="219" t="s">
        <v>166</v>
      </c>
      <c r="H138" s="220">
        <v>33.113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39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132</v>
      </c>
      <c r="AT138" s="228" t="s">
        <v>128</v>
      </c>
      <c r="AU138" s="228" t="s">
        <v>84</v>
      </c>
      <c r="AY138" s="14" t="s">
        <v>126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82</v>
      </c>
      <c r="BK138" s="229">
        <f>ROUND(I138*H138,2)</f>
        <v>0</v>
      </c>
      <c r="BL138" s="14" t="s">
        <v>132</v>
      </c>
      <c r="BM138" s="228" t="s">
        <v>175</v>
      </c>
    </row>
    <row r="139" s="2" customFormat="1" ht="24.15" customHeight="1">
      <c r="A139" s="35"/>
      <c r="B139" s="36"/>
      <c r="C139" s="216" t="s">
        <v>8</v>
      </c>
      <c r="D139" s="216" t="s">
        <v>128</v>
      </c>
      <c r="E139" s="217" t="s">
        <v>176</v>
      </c>
      <c r="F139" s="218" t="s">
        <v>177</v>
      </c>
      <c r="G139" s="219" t="s">
        <v>166</v>
      </c>
      <c r="H139" s="220">
        <v>84.219999999999999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39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132</v>
      </c>
      <c r="AT139" s="228" t="s">
        <v>128</v>
      </c>
      <c r="AU139" s="228" t="s">
        <v>84</v>
      </c>
      <c r="AY139" s="14" t="s">
        <v>126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82</v>
      </c>
      <c r="BK139" s="229">
        <f>ROUND(I139*H139,2)</f>
        <v>0</v>
      </c>
      <c r="BL139" s="14" t="s">
        <v>132</v>
      </c>
      <c r="BM139" s="228" t="s">
        <v>178</v>
      </c>
    </row>
    <row r="140" s="2" customFormat="1" ht="21.75" customHeight="1">
      <c r="A140" s="35"/>
      <c r="B140" s="36"/>
      <c r="C140" s="216" t="s">
        <v>179</v>
      </c>
      <c r="D140" s="216" t="s">
        <v>128</v>
      </c>
      <c r="E140" s="217" t="s">
        <v>180</v>
      </c>
      <c r="F140" s="218" t="s">
        <v>181</v>
      </c>
      <c r="G140" s="219" t="s">
        <v>131</v>
      </c>
      <c r="H140" s="220">
        <v>602.06200000000001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39</v>
      </c>
      <c r="O140" s="88"/>
      <c r="P140" s="226">
        <f>O140*H140</f>
        <v>0</v>
      </c>
      <c r="Q140" s="226">
        <v>0.00084000000000000003</v>
      </c>
      <c r="R140" s="226">
        <f>Q140*H140</f>
        <v>0.50573208000000003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132</v>
      </c>
      <c r="AT140" s="228" t="s">
        <v>128</v>
      </c>
      <c r="AU140" s="228" t="s">
        <v>84</v>
      </c>
      <c r="AY140" s="14" t="s">
        <v>126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82</v>
      </c>
      <c r="BK140" s="229">
        <f>ROUND(I140*H140,2)</f>
        <v>0</v>
      </c>
      <c r="BL140" s="14" t="s">
        <v>132</v>
      </c>
      <c r="BM140" s="228" t="s">
        <v>182</v>
      </c>
    </row>
    <row r="141" s="2" customFormat="1" ht="24.15" customHeight="1">
      <c r="A141" s="35"/>
      <c r="B141" s="36"/>
      <c r="C141" s="216" t="s">
        <v>183</v>
      </c>
      <c r="D141" s="216" t="s">
        <v>128</v>
      </c>
      <c r="E141" s="217" t="s">
        <v>184</v>
      </c>
      <c r="F141" s="218" t="s">
        <v>185</v>
      </c>
      <c r="G141" s="219" t="s">
        <v>131</v>
      </c>
      <c r="H141" s="220">
        <v>602.06200000000001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39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132</v>
      </c>
      <c r="AT141" s="228" t="s">
        <v>128</v>
      </c>
      <c r="AU141" s="228" t="s">
        <v>84</v>
      </c>
      <c r="AY141" s="14" t="s">
        <v>126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82</v>
      </c>
      <c r="BK141" s="229">
        <f>ROUND(I141*H141,2)</f>
        <v>0</v>
      </c>
      <c r="BL141" s="14" t="s">
        <v>132</v>
      </c>
      <c r="BM141" s="228" t="s">
        <v>186</v>
      </c>
    </row>
    <row r="142" s="2" customFormat="1" ht="37.8" customHeight="1">
      <c r="A142" s="35"/>
      <c r="B142" s="36"/>
      <c r="C142" s="216" t="s">
        <v>187</v>
      </c>
      <c r="D142" s="216" t="s">
        <v>128</v>
      </c>
      <c r="E142" s="217" t="s">
        <v>188</v>
      </c>
      <c r="F142" s="218" t="s">
        <v>189</v>
      </c>
      <c r="G142" s="219" t="s">
        <v>166</v>
      </c>
      <c r="H142" s="220">
        <v>265.339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39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132</v>
      </c>
      <c r="AT142" s="228" t="s">
        <v>128</v>
      </c>
      <c r="AU142" s="228" t="s">
        <v>84</v>
      </c>
      <c r="AY142" s="14" t="s">
        <v>126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82</v>
      </c>
      <c r="BK142" s="229">
        <f>ROUND(I142*H142,2)</f>
        <v>0</v>
      </c>
      <c r="BL142" s="14" t="s">
        <v>132</v>
      </c>
      <c r="BM142" s="228" t="s">
        <v>190</v>
      </c>
    </row>
    <row r="143" s="2" customFormat="1" ht="37.8" customHeight="1">
      <c r="A143" s="35"/>
      <c r="B143" s="36"/>
      <c r="C143" s="216" t="s">
        <v>191</v>
      </c>
      <c r="D143" s="216" t="s">
        <v>128</v>
      </c>
      <c r="E143" s="217" t="s">
        <v>192</v>
      </c>
      <c r="F143" s="218" t="s">
        <v>193</v>
      </c>
      <c r="G143" s="219" t="s">
        <v>166</v>
      </c>
      <c r="H143" s="220">
        <v>65.795000000000002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39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132</v>
      </c>
      <c r="AT143" s="228" t="s">
        <v>128</v>
      </c>
      <c r="AU143" s="228" t="s">
        <v>84</v>
      </c>
      <c r="AY143" s="14" t="s">
        <v>126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82</v>
      </c>
      <c r="BK143" s="229">
        <f>ROUND(I143*H143,2)</f>
        <v>0</v>
      </c>
      <c r="BL143" s="14" t="s">
        <v>132</v>
      </c>
      <c r="BM143" s="228" t="s">
        <v>194</v>
      </c>
    </row>
    <row r="144" s="2" customFormat="1" ht="24.15" customHeight="1">
      <c r="A144" s="35"/>
      <c r="B144" s="36"/>
      <c r="C144" s="216" t="s">
        <v>195</v>
      </c>
      <c r="D144" s="216" t="s">
        <v>128</v>
      </c>
      <c r="E144" s="217" t="s">
        <v>196</v>
      </c>
      <c r="F144" s="218" t="s">
        <v>197</v>
      </c>
      <c r="G144" s="219" t="s">
        <v>166</v>
      </c>
      <c r="H144" s="220">
        <v>265.339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39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132</v>
      </c>
      <c r="AT144" s="228" t="s">
        <v>128</v>
      </c>
      <c r="AU144" s="228" t="s">
        <v>84</v>
      </c>
      <c r="AY144" s="14" t="s">
        <v>126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82</v>
      </c>
      <c r="BK144" s="229">
        <f>ROUND(I144*H144,2)</f>
        <v>0</v>
      </c>
      <c r="BL144" s="14" t="s">
        <v>132</v>
      </c>
      <c r="BM144" s="228" t="s">
        <v>198</v>
      </c>
    </row>
    <row r="145" s="2" customFormat="1" ht="33" customHeight="1">
      <c r="A145" s="35"/>
      <c r="B145" s="36"/>
      <c r="C145" s="216" t="s">
        <v>199</v>
      </c>
      <c r="D145" s="216" t="s">
        <v>128</v>
      </c>
      <c r="E145" s="217" t="s">
        <v>200</v>
      </c>
      <c r="F145" s="218" t="s">
        <v>201</v>
      </c>
      <c r="G145" s="219" t="s">
        <v>202</v>
      </c>
      <c r="H145" s="220">
        <v>105.27200000000001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39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132</v>
      </c>
      <c r="AT145" s="228" t="s">
        <v>128</v>
      </c>
      <c r="AU145" s="228" t="s">
        <v>84</v>
      </c>
      <c r="AY145" s="14" t="s">
        <v>126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82</v>
      </c>
      <c r="BK145" s="229">
        <f>ROUND(I145*H145,2)</f>
        <v>0</v>
      </c>
      <c r="BL145" s="14" t="s">
        <v>132</v>
      </c>
      <c r="BM145" s="228" t="s">
        <v>203</v>
      </c>
    </row>
    <row r="146" s="2" customFormat="1" ht="16.5" customHeight="1">
      <c r="A146" s="35"/>
      <c r="B146" s="36"/>
      <c r="C146" s="216" t="s">
        <v>204</v>
      </c>
      <c r="D146" s="216" t="s">
        <v>128</v>
      </c>
      <c r="E146" s="217" t="s">
        <v>205</v>
      </c>
      <c r="F146" s="218" t="s">
        <v>206</v>
      </c>
      <c r="G146" s="219" t="s">
        <v>166</v>
      </c>
      <c r="H146" s="220">
        <v>65.795000000000002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39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132</v>
      </c>
      <c r="AT146" s="228" t="s">
        <v>128</v>
      </c>
      <c r="AU146" s="228" t="s">
        <v>84</v>
      </c>
      <c r="AY146" s="14" t="s">
        <v>126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82</v>
      </c>
      <c r="BK146" s="229">
        <f>ROUND(I146*H146,2)</f>
        <v>0</v>
      </c>
      <c r="BL146" s="14" t="s">
        <v>132</v>
      </c>
      <c r="BM146" s="228" t="s">
        <v>207</v>
      </c>
    </row>
    <row r="147" s="2" customFormat="1" ht="24.15" customHeight="1">
      <c r="A147" s="35"/>
      <c r="B147" s="36"/>
      <c r="C147" s="216" t="s">
        <v>208</v>
      </c>
      <c r="D147" s="216" t="s">
        <v>128</v>
      </c>
      <c r="E147" s="217" t="s">
        <v>209</v>
      </c>
      <c r="F147" s="218" t="s">
        <v>210</v>
      </c>
      <c r="G147" s="219" t="s">
        <v>166</v>
      </c>
      <c r="H147" s="220">
        <v>265.339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39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132</v>
      </c>
      <c r="AT147" s="228" t="s">
        <v>128</v>
      </c>
      <c r="AU147" s="228" t="s">
        <v>84</v>
      </c>
      <c r="AY147" s="14" t="s">
        <v>126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82</v>
      </c>
      <c r="BK147" s="229">
        <f>ROUND(I147*H147,2)</f>
        <v>0</v>
      </c>
      <c r="BL147" s="14" t="s">
        <v>132</v>
      </c>
      <c r="BM147" s="228" t="s">
        <v>211</v>
      </c>
    </row>
    <row r="148" s="2" customFormat="1" ht="16.5" customHeight="1">
      <c r="A148" s="35"/>
      <c r="B148" s="36"/>
      <c r="C148" s="230" t="s">
        <v>7</v>
      </c>
      <c r="D148" s="230" t="s">
        <v>212</v>
      </c>
      <c r="E148" s="231" t="s">
        <v>213</v>
      </c>
      <c r="F148" s="232" t="s">
        <v>214</v>
      </c>
      <c r="G148" s="233" t="s">
        <v>202</v>
      </c>
      <c r="H148" s="234">
        <v>212.27099999999999</v>
      </c>
      <c r="I148" s="235"/>
      <c r="J148" s="236">
        <f>ROUND(I148*H148,2)</f>
        <v>0</v>
      </c>
      <c r="K148" s="237"/>
      <c r="L148" s="238"/>
      <c r="M148" s="239" t="s">
        <v>1</v>
      </c>
      <c r="N148" s="240" t="s">
        <v>39</v>
      </c>
      <c r="O148" s="88"/>
      <c r="P148" s="226">
        <f>O148*H148</f>
        <v>0</v>
      </c>
      <c r="Q148" s="226">
        <v>1</v>
      </c>
      <c r="R148" s="226">
        <f>Q148*H148</f>
        <v>212.27099999999999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159</v>
      </c>
      <c r="AT148" s="228" t="s">
        <v>212</v>
      </c>
      <c r="AU148" s="228" t="s">
        <v>84</v>
      </c>
      <c r="AY148" s="14" t="s">
        <v>126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82</v>
      </c>
      <c r="BK148" s="229">
        <f>ROUND(I148*H148,2)</f>
        <v>0</v>
      </c>
      <c r="BL148" s="14" t="s">
        <v>132</v>
      </c>
      <c r="BM148" s="228" t="s">
        <v>215</v>
      </c>
    </row>
    <row r="149" s="2" customFormat="1" ht="24.15" customHeight="1">
      <c r="A149" s="35"/>
      <c r="B149" s="36"/>
      <c r="C149" s="216" t="s">
        <v>216</v>
      </c>
      <c r="D149" s="216" t="s">
        <v>128</v>
      </c>
      <c r="E149" s="217" t="s">
        <v>217</v>
      </c>
      <c r="F149" s="218" t="s">
        <v>218</v>
      </c>
      <c r="G149" s="219" t="s">
        <v>166</v>
      </c>
      <c r="H149" s="220">
        <v>36.997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39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132</v>
      </c>
      <c r="AT149" s="228" t="s">
        <v>128</v>
      </c>
      <c r="AU149" s="228" t="s">
        <v>84</v>
      </c>
      <c r="AY149" s="14" t="s">
        <v>126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82</v>
      </c>
      <c r="BK149" s="229">
        <f>ROUND(I149*H149,2)</f>
        <v>0</v>
      </c>
      <c r="BL149" s="14" t="s">
        <v>132</v>
      </c>
      <c r="BM149" s="228" t="s">
        <v>219</v>
      </c>
    </row>
    <row r="150" s="2" customFormat="1" ht="16.5" customHeight="1">
      <c r="A150" s="35"/>
      <c r="B150" s="36"/>
      <c r="C150" s="230" t="s">
        <v>220</v>
      </c>
      <c r="D150" s="230" t="s">
        <v>212</v>
      </c>
      <c r="E150" s="231" t="s">
        <v>221</v>
      </c>
      <c r="F150" s="232" t="s">
        <v>222</v>
      </c>
      <c r="G150" s="233" t="s">
        <v>202</v>
      </c>
      <c r="H150" s="234">
        <v>59.195</v>
      </c>
      <c r="I150" s="235"/>
      <c r="J150" s="236">
        <f>ROUND(I150*H150,2)</f>
        <v>0</v>
      </c>
      <c r="K150" s="237"/>
      <c r="L150" s="238"/>
      <c r="M150" s="239" t="s">
        <v>1</v>
      </c>
      <c r="N150" s="240" t="s">
        <v>39</v>
      </c>
      <c r="O150" s="88"/>
      <c r="P150" s="226">
        <f>O150*H150</f>
        <v>0</v>
      </c>
      <c r="Q150" s="226">
        <v>1</v>
      </c>
      <c r="R150" s="226">
        <f>Q150*H150</f>
        <v>59.195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159</v>
      </c>
      <c r="AT150" s="228" t="s">
        <v>212</v>
      </c>
      <c r="AU150" s="228" t="s">
        <v>84</v>
      </c>
      <c r="AY150" s="14" t="s">
        <v>126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82</v>
      </c>
      <c r="BK150" s="229">
        <f>ROUND(I150*H150,2)</f>
        <v>0</v>
      </c>
      <c r="BL150" s="14" t="s">
        <v>132</v>
      </c>
      <c r="BM150" s="228" t="s">
        <v>223</v>
      </c>
    </row>
    <row r="151" s="2" customFormat="1" ht="24.15" customHeight="1">
      <c r="A151" s="35"/>
      <c r="B151" s="36"/>
      <c r="C151" s="216" t="s">
        <v>224</v>
      </c>
      <c r="D151" s="216" t="s">
        <v>128</v>
      </c>
      <c r="E151" s="217" t="s">
        <v>225</v>
      </c>
      <c r="F151" s="218" t="s">
        <v>226</v>
      </c>
      <c r="G151" s="219" t="s">
        <v>131</v>
      </c>
      <c r="H151" s="220">
        <v>12.199999999999999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39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132</v>
      </c>
      <c r="AT151" s="228" t="s">
        <v>128</v>
      </c>
      <c r="AU151" s="228" t="s">
        <v>84</v>
      </c>
      <c r="AY151" s="14" t="s">
        <v>126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82</v>
      </c>
      <c r="BK151" s="229">
        <f>ROUND(I151*H151,2)</f>
        <v>0</v>
      </c>
      <c r="BL151" s="14" t="s">
        <v>132</v>
      </c>
      <c r="BM151" s="228" t="s">
        <v>227</v>
      </c>
    </row>
    <row r="152" s="12" customFormat="1" ht="22.8" customHeight="1">
      <c r="A152" s="12"/>
      <c r="B152" s="200"/>
      <c r="C152" s="201"/>
      <c r="D152" s="202" t="s">
        <v>73</v>
      </c>
      <c r="E152" s="214" t="s">
        <v>132</v>
      </c>
      <c r="F152" s="214" t="s">
        <v>228</v>
      </c>
      <c r="G152" s="201"/>
      <c r="H152" s="201"/>
      <c r="I152" s="204"/>
      <c r="J152" s="215">
        <f>BK152</f>
        <v>0</v>
      </c>
      <c r="K152" s="201"/>
      <c r="L152" s="206"/>
      <c r="M152" s="207"/>
      <c r="N152" s="208"/>
      <c r="O152" s="208"/>
      <c r="P152" s="209">
        <f>SUM(P153:P156)</f>
        <v>0</v>
      </c>
      <c r="Q152" s="208"/>
      <c r="R152" s="209">
        <f>SUM(R153:R156)</f>
        <v>54.936967260000003</v>
      </c>
      <c r="S152" s="208"/>
      <c r="T152" s="210">
        <f>SUM(T153:T156)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1" t="s">
        <v>82</v>
      </c>
      <c r="AT152" s="212" t="s">
        <v>73</v>
      </c>
      <c r="AU152" s="212" t="s">
        <v>82</v>
      </c>
      <c r="AY152" s="211" t="s">
        <v>126</v>
      </c>
      <c r="BK152" s="213">
        <f>SUM(BK153:BK156)</f>
        <v>0</v>
      </c>
    </row>
    <row r="153" s="2" customFormat="1" ht="16.5" customHeight="1">
      <c r="A153" s="35"/>
      <c r="B153" s="36"/>
      <c r="C153" s="216" t="s">
        <v>229</v>
      </c>
      <c r="D153" s="216" t="s">
        <v>128</v>
      </c>
      <c r="E153" s="217" t="s">
        <v>230</v>
      </c>
      <c r="F153" s="218" t="s">
        <v>231</v>
      </c>
      <c r="G153" s="219" t="s">
        <v>166</v>
      </c>
      <c r="H153" s="220">
        <v>27.902000000000001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39</v>
      </c>
      <c r="O153" s="88"/>
      <c r="P153" s="226">
        <f>O153*H153</f>
        <v>0</v>
      </c>
      <c r="Q153" s="226">
        <v>1.8907700000000001</v>
      </c>
      <c r="R153" s="226">
        <f>Q153*H153</f>
        <v>52.756264540000004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132</v>
      </c>
      <c r="AT153" s="228" t="s">
        <v>128</v>
      </c>
      <c r="AU153" s="228" t="s">
        <v>84</v>
      </c>
      <c r="AY153" s="14" t="s">
        <v>126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82</v>
      </c>
      <c r="BK153" s="229">
        <f>ROUND(I153*H153,2)</f>
        <v>0</v>
      </c>
      <c r="BL153" s="14" t="s">
        <v>132</v>
      </c>
      <c r="BM153" s="228" t="s">
        <v>232</v>
      </c>
    </row>
    <row r="154" s="2" customFormat="1" ht="24.15" customHeight="1">
      <c r="A154" s="35"/>
      <c r="B154" s="36"/>
      <c r="C154" s="216" t="s">
        <v>233</v>
      </c>
      <c r="D154" s="216" t="s">
        <v>128</v>
      </c>
      <c r="E154" s="217" t="s">
        <v>234</v>
      </c>
      <c r="F154" s="218" t="s">
        <v>235</v>
      </c>
      <c r="G154" s="219" t="s">
        <v>166</v>
      </c>
      <c r="H154" s="220">
        <v>0.89600000000000002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39</v>
      </c>
      <c r="O154" s="88"/>
      <c r="P154" s="226">
        <f>O154*H154</f>
        <v>0</v>
      </c>
      <c r="Q154" s="226">
        <v>2.3010199999999998</v>
      </c>
      <c r="R154" s="226">
        <f>Q154*H154</f>
        <v>2.0617139199999999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132</v>
      </c>
      <c r="AT154" s="228" t="s">
        <v>128</v>
      </c>
      <c r="AU154" s="228" t="s">
        <v>84</v>
      </c>
      <c r="AY154" s="14" t="s">
        <v>126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82</v>
      </c>
      <c r="BK154" s="229">
        <f>ROUND(I154*H154,2)</f>
        <v>0</v>
      </c>
      <c r="BL154" s="14" t="s">
        <v>132</v>
      </c>
      <c r="BM154" s="228" t="s">
        <v>236</v>
      </c>
    </row>
    <row r="155" s="2" customFormat="1" ht="24.15" customHeight="1">
      <c r="A155" s="35"/>
      <c r="B155" s="36"/>
      <c r="C155" s="216" t="s">
        <v>237</v>
      </c>
      <c r="D155" s="216" t="s">
        <v>128</v>
      </c>
      <c r="E155" s="217" t="s">
        <v>238</v>
      </c>
      <c r="F155" s="218" t="s">
        <v>239</v>
      </c>
      <c r="G155" s="219" t="s">
        <v>131</v>
      </c>
      <c r="H155" s="220">
        <v>8.9600000000000009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39</v>
      </c>
      <c r="O155" s="88"/>
      <c r="P155" s="226">
        <f>O155*H155</f>
        <v>0</v>
      </c>
      <c r="Q155" s="226">
        <v>0.01328</v>
      </c>
      <c r="R155" s="226">
        <f>Q155*H155</f>
        <v>0.11898880000000001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132</v>
      </c>
      <c r="AT155" s="228" t="s">
        <v>128</v>
      </c>
      <c r="AU155" s="228" t="s">
        <v>84</v>
      </c>
      <c r="AY155" s="14" t="s">
        <v>126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82</v>
      </c>
      <c r="BK155" s="229">
        <f>ROUND(I155*H155,2)</f>
        <v>0</v>
      </c>
      <c r="BL155" s="14" t="s">
        <v>132</v>
      </c>
      <c r="BM155" s="228" t="s">
        <v>240</v>
      </c>
    </row>
    <row r="156" s="2" customFormat="1" ht="24.15" customHeight="1">
      <c r="A156" s="35"/>
      <c r="B156" s="36"/>
      <c r="C156" s="216" t="s">
        <v>241</v>
      </c>
      <c r="D156" s="216" t="s">
        <v>128</v>
      </c>
      <c r="E156" s="217" t="s">
        <v>242</v>
      </c>
      <c r="F156" s="218" t="s">
        <v>243</v>
      </c>
      <c r="G156" s="219" t="s">
        <v>131</v>
      </c>
      <c r="H156" s="220">
        <v>8.9600000000000009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39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132</v>
      </c>
      <c r="AT156" s="228" t="s">
        <v>128</v>
      </c>
      <c r="AU156" s="228" t="s">
        <v>84</v>
      </c>
      <c r="AY156" s="14" t="s">
        <v>126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82</v>
      </c>
      <c r="BK156" s="229">
        <f>ROUND(I156*H156,2)</f>
        <v>0</v>
      </c>
      <c r="BL156" s="14" t="s">
        <v>132</v>
      </c>
      <c r="BM156" s="228" t="s">
        <v>244</v>
      </c>
    </row>
    <row r="157" s="12" customFormat="1" ht="22.8" customHeight="1">
      <c r="A157" s="12"/>
      <c r="B157" s="200"/>
      <c r="C157" s="201"/>
      <c r="D157" s="202" t="s">
        <v>73</v>
      </c>
      <c r="E157" s="214" t="s">
        <v>145</v>
      </c>
      <c r="F157" s="214" t="s">
        <v>245</v>
      </c>
      <c r="G157" s="201"/>
      <c r="H157" s="201"/>
      <c r="I157" s="204"/>
      <c r="J157" s="215">
        <f>BK157</f>
        <v>0</v>
      </c>
      <c r="K157" s="201"/>
      <c r="L157" s="206"/>
      <c r="M157" s="207"/>
      <c r="N157" s="208"/>
      <c r="O157" s="208"/>
      <c r="P157" s="209">
        <f>SUM(P158:P165)</f>
        <v>0</v>
      </c>
      <c r="Q157" s="208"/>
      <c r="R157" s="209">
        <f>SUM(R158:R165)</f>
        <v>60.256095999999999</v>
      </c>
      <c r="S157" s="208"/>
      <c r="T157" s="210">
        <f>SUM(T158:T165)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1" t="s">
        <v>82</v>
      </c>
      <c r="AT157" s="212" t="s">
        <v>73</v>
      </c>
      <c r="AU157" s="212" t="s">
        <v>82</v>
      </c>
      <c r="AY157" s="211" t="s">
        <v>126</v>
      </c>
      <c r="BK157" s="213">
        <f>SUM(BK158:BK165)</f>
        <v>0</v>
      </c>
    </row>
    <row r="158" s="2" customFormat="1" ht="21.75" customHeight="1">
      <c r="A158" s="35"/>
      <c r="B158" s="36"/>
      <c r="C158" s="216" t="s">
        <v>246</v>
      </c>
      <c r="D158" s="216" t="s">
        <v>128</v>
      </c>
      <c r="E158" s="217" t="s">
        <v>247</v>
      </c>
      <c r="F158" s="218" t="s">
        <v>248</v>
      </c>
      <c r="G158" s="219" t="s">
        <v>131</v>
      </c>
      <c r="H158" s="220">
        <v>15.199999999999999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39</v>
      </c>
      <c r="O158" s="88"/>
      <c r="P158" s="226">
        <f>O158*H158</f>
        <v>0</v>
      </c>
      <c r="Q158" s="226">
        <v>0.34499999999999997</v>
      </c>
      <c r="R158" s="226">
        <f>Q158*H158</f>
        <v>5.2439999999999998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132</v>
      </c>
      <c r="AT158" s="228" t="s">
        <v>128</v>
      </c>
      <c r="AU158" s="228" t="s">
        <v>84</v>
      </c>
      <c r="AY158" s="14" t="s">
        <v>126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82</v>
      </c>
      <c r="BK158" s="229">
        <f>ROUND(I158*H158,2)</f>
        <v>0</v>
      </c>
      <c r="BL158" s="14" t="s">
        <v>132</v>
      </c>
      <c r="BM158" s="228" t="s">
        <v>249</v>
      </c>
    </row>
    <row r="159" s="2" customFormat="1" ht="21.75" customHeight="1">
      <c r="A159" s="35"/>
      <c r="B159" s="36"/>
      <c r="C159" s="216" t="s">
        <v>250</v>
      </c>
      <c r="D159" s="216" t="s">
        <v>128</v>
      </c>
      <c r="E159" s="217" t="s">
        <v>251</v>
      </c>
      <c r="F159" s="218" t="s">
        <v>252</v>
      </c>
      <c r="G159" s="219" t="s">
        <v>131</v>
      </c>
      <c r="H159" s="220">
        <v>15.199999999999999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39</v>
      </c>
      <c r="O159" s="88"/>
      <c r="P159" s="226">
        <f>O159*H159</f>
        <v>0</v>
      </c>
      <c r="Q159" s="226">
        <v>0.46000000000000002</v>
      </c>
      <c r="R159" s="226">
        <f>Q159*H159</f>
        <v>6.992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132</v>
      </c>
      <c r="AT159" s="228" t="s">
        <v>128</v>
      </c>
      <c r="AU159" s="228" t="s">
        <v>84</v>
      </c>
      <c r="AY159" s="14" t="s">
        <v>126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82</v>
      </c>
      <c r="BK159" s="229">
        <f>ROUND(I159*H159,2)</f>
        <v>0</v>
      </c>
      <c r="BL159" s="14" t="s">
        <v>132</v>
      </c>
      <c r="BM159" s="228" t="s">
        <v>253</v>
      </c>
    </row>
    <row r="160" s="2" customFormat="1" ht="21.75" customHeight="1">
      <c r="A160" s="35"/>
      <c r="B160" s="36"/>
      <c r="C160" s="216" t="s">
        <v>254</v>
      </c>
      <c r="D160" s="216" t="s">
        <v>128</v>
      </c>
      <c r="E160" s="217" t="s">
        <v>255</v>
      </c>
      <c r="F160" s="218" t="s">
        <v>256</v>
      </c>
      <c r="G160" s="219" t="s">
        <v>131</v>
      </c>
      <c r="H160" s="220">
        <v>51.600000000000001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39</v>
      </c>
      <c r="O160" s="88"/>
      <c r="P160" s="226">
        <f>O160*H160</f>
        <v>0</v>
      </c>
      <c r="Q160" s="226">
        <v>0.68999999999999995</v>
      </c>
      <c r="R160" s="226">
        <f>Q160*H160</f>
        <v>35.603999999999999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132</v>
      </c>
      <c r="AT160" s="228" t="s">
        <v>128</v>
      </c>
      <c r="AU160" s="228" t="s">
        <v>84</v>
      </c>
      <c r="AY160" s="14" t="s">
        <v>126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82</v>
      </c>
      <c r="BK160" s="229">
        <f>ROUND(I160*H160,2)</f>
        <v>0</v>
      </c>
      <c r="BL160" s="14" t="s">
        <v>132</v>
      </c>
      <c r="BM160" s="228" t="s">
        <v>257</v>
      </c>
    </row>
    <row r="161" s="2" customFormat="1" ht="33" customHeight="1">
      <c r="A161" s="35"/>
      <c r="B161" s="36"/>
      <c r="C161" s="216" t="s">
        <v>258</v>
      </c>
      <c r="D161" s="216" t="s">
        <v>128</v>
      </c>
      <c r="E161" s="217" t="s">
        <v>259</v>
      </c>
      <c r="F161" s="218" t="s">
        <v>260</v>
      </c>
      <c r="G161" s="219" t="s">
        <v>131</v>
      </c>
      <c r="H161" s="220">
        <v>15.199999999999999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39</v>
      </c>
      <c r="O161" s="88"/>
      <c r="P161" s="226">
        <f>O161*H161</f>
        <v>0</v>
      </c>
      <c r="Q161" s="226">
        <v>0.21099999999999999</v>
      </c>
      <c r="R161" s="226">
        <f>Q161*H161</f>
        <v>3.2071999999999998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132</v>
      </c>
      <c r="AT161" s="228" t="s">
        <v>128</v>
      </c>
      <c r="AU161" s="228" t="s">
        <v>84</v>
      </c>
      <c r="AY161" s="14" t="s">
        <v>126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82</v>
      </c>
      <c r="BK161" s="229">
        <f>ROUND(I161*H161,2)</f>
        <v>0</v>
      </c>
      <c r="BL161" s="14" t="s">
        <v>132</v>
      </c>
      <c r="BM161" s="228" t="s">
        <v>261</v>
      </c>
    </row>
    <row r="162" s="2" customFormat="1" ht="21.75" customHeight="1">
      <c r="A162" s="35"/>
      <c r="B162" s="36"/>
      <c r="C162" s="216" t="s">
        <v>262</v>
      </c>
      <c r="D162" s="216" t="s">
        <v>128</v>
      </c>
      <c r="E162" s="217" t="s">
        <v>263</v>
      </c>
      <c r="F162" s="218" t="s">
        <v>264</v>
      </c>
      <c r="G162" s="219" t="s">
        <v>131</v>
      </c>
      <c r="H162" s="220">
        <v>30.399999999999999</v>
      </c>
      <c r="I162" s="221"/>
      <c r="J162" s="222">
        <f>ROUND(I162*H162,2)</f>
        <v>0</v>
      </c>
      <c r="K162" s="223"/>
      <c r="L162" s="41"/>
      <c r="M162" s="224" t="s">
        <v>1</v>
      </c>
      <c r="N162" s="225" t="s">
        <v>39</v>
      </c>
      <c r="O162" s="88"/>
      <c r="P162" s="226">
        <f>O162*H162</f>
        <v>0</v>
      </c>
      <c r="Q162" s="226">
        <v>0.00071000000000000002</v>
      </c>
      <c r="R162" s="226">
        <f>Q162*H162</f>
        <v>0.021583999999999999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132</v>
      </c>
      <c r="AT162" s="228" t="s">
        <v>128</v>
      </c>
      <c r="AU162" s="228" t="s">
        <v>84</v>
      </c>
      <c r="AY162" s="14" t="s">
        <v>126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82</v>
      </c>
      <c r="BK162" s="229">
        <f>ROUND(I162*H162,2)</f>
        <v>0</v>
      </c>
      <c r="BL162" s="14" t="s">
        <v>132</v>
      </c>
      <c r="BM162" s="228" t="s">
        <v>265</v>
      </c>
    </row>
    <row r="163" s="2" customFormat="1" ht="24.15" customHeight="1">
      <c r="A163" s="35"/>
      <c r="B163" s="36"/>
      <c r="C163" s="216" t="s">
        <v>266</v>
      </c>
      <c r="D163" s="216" t="s">
        <v>128</v>
      </c>
      <c r="E163" s="217" t="s">
        <v>267</v>
      </c>
      <c r="F163" s="218" t="s">
        <v>268</v>
      </c>
      <c r="G163" s="219" t="s">
        <v>131</v>
      </c>
      <c r="H163" s="220">
        <v>30.399999999999999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39</v>
      </c>
      <c r="O163" s="88"/>
      <c r="P163" s="226">
        <f>O163*H163</f>
        <v>0</v>
      </c>
      <c r="Q163" s="226">
        <v>0.12966</v>
      </c>
      <c r="R163" s="226">
        <f>Q163*H163</f>
        <v>3.9416639999999998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132</v>
      </c>
      <c r="AT163" s="228" t="s">
        <v>128</v>
      </c>
      <c r="AU163" s="228" t="s">
        <v>84</v>
      </c>
      <c r="AY163" s="14" t="s">
        <v>126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82</v>
      </c>
      <c r="BK163" s="229">
        <f>ROUND(I163*H163,2)</f>
        <v>0</v>
      </c>
      <c r="BL163" s="14" t="s">
        <v>132</v>
      </c>
      <c r="BM163" s="228" t="s">
        <v>269</v>
      </c>
    </row>
    <row r="164" s="2" customFormat="1" ht="33" customHeight="1">
      <c r="A164" s="35"/>
      <c r="B164" s="36"/>
      <c r="C164" s="216" t="s">
        <v>270</v>
      </c>
      <c r="D164" s="216" t="s">
        <v>128</v>
      </c>
      <c r="E164" s="217" t="s">
        <v>271</v>
      </c>
      <c r="F164" s="218" t="s">
        <v>272</v>
      </c>
      <c r="G164" s="219" t="s">
        <v>131</v>
      </c>
      <c r="H164" s="220">
        <v>51.600000000000001</v>
      </c>
      <c r="I164" s="221"/>
      <c r="J164" s="222">
        <f>ROUND(I164*H164,2)</f>
        <v>0</v>
      </c>
      <c r="K164" s="223"/>
      <c r="L164" s="41"/>
      <c r="M164" s="224" t="s">
        <v>1</v>
      </c>
      <c r="N164" s="225" t="s">
        <v>39</v>
      </c>
      <c r="O164" s="88"/>
      <c r="P164" s="226">
        <f>O164*H164</f>
        <v>0</v>
      </c>
      <c r="Q164" s="226">
        <v>0.10100000000000001</v>
      </c>
      <c r="R164" s="226">
        <f>Q164*H164</f>
        <v>5.2116000000000007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132</v>
      </c>
      <c r="AT164" s="228" t="s">
        <v>128</v>
      </c>
      <c r="AU164" s="228" t="s">
        <v>84</v>
      </c>
      <c r="AY164" s="14" t="s">
        <v>126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82</v>
      </c>
      <c r="BK164" s="229">
        <f>ROUND(I164*H164,2)</f>
        <v>0</v>
      </c>
      <c r="BL164" s="14" t="s">
        <v>132</v>
      </c>
      <c r="BM164" s="228" t="s">
        <v>273</v>
      </c>
    </row>
    <row r="165" s="2" customFormat="1" ht="24.15" customHeight="1">
      <c r="A165" s="35"/>
      <c r="B165" s="36"/>
      <c r="C165" s="216" t="s">
        <v>274</v>
      </c>
      <c r="D165" s="216" t="s">
        <v>128</v>
      </c>
      <c r="E165" s="217" t="s">
        <v>275</v>
      </c>
      <c r="F165" s="218" t="s">
        <v>276</v>
      </c>
      <c r="G165" s="219" t="s">
        <v>143</v>
      </c>
      <c r="H165" s="220">
        <v>15.199999999999999</v>
      </c>
      <c r="I165" s="221"/>
      <c r="J165" s="222">
        <f>ROUND(I165*H165,2)</f>
        <v>0</v>
      </c>
      <c r="K165" s="223"/>
      <c r="L165" s="41"/>
      <c r="M165" s="224" t="s">
        <v>1</v>
      </c>
      <c r="N165" s="225" t="s">
        <v>39</v>
      </c>
      <c r="O165" s="88"/>
      <c r="P165" s="226">
        <f>O165*H165</f>
        <v>0</v>
      </c>
      <c r="Q165" s="226">
        <v>0.0022399999999999998</v>
      </c>
      <c r="R165" s="226">
        <f>Q165*H165</f>
        <v>0.034047999999999995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132</v>
      </c>
      <c r="AT165" s="228" t="s">
        <v>128</v>
      </c>
      <c r="AU165" s="228" t="s">
        <v>84</v>
      </c>
      <c r="AY165" s="14" t="s">
        <v>126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82</v>
      </c>
      <c r="BK165" s="229">
        <f>ROUND(I165*H165,2)</f>
        <v>0</v>
      </c>
      <c r="BL165" s="14" t="s">
        <v>132</v>
      </c>
      <c r="BM165" s="228" t="s">
        <v>277</v>
      </c>
    </row>
    <row r="166" s="12" customFormat="1" ht="22.8" customHeight="1">
      <c r="A166" s="12"/>
      <c r="B166" s="200"/>
      <c r="C166" s="201"/>
      <c r="D166" s="202" t="s">
        <v>73</v>
      </c>
      <c r="E166" s="214" t="s">
        <v>163</v>
      </c>
      <c r="F166" s="214" t="s">
        <v>278</v>
      </c>
      <c r="G166" s="201"/>
      <c r="H166" s="201"/>
      <c r="I166" s="204"/>
      <c r="J166" s="215">
        <f>BK166</f>
        <v>0</v>
      </c>
      <c r="K166" s="201"/>
      <c r="L166" s="206"/>
      <c r="M166" s="207"/>
      <c r="N166" s="208"/>
      <c r="O166" s="208"/>
      <c r="P166" s="209">
        <f>SUM(P167:P170)</f>
        <v>0</v>
      </c>
      <c r="Q166" s="208"/>
      <c r="R166" s="209">
        <f>SUM(R167:R170)</f>
        <v>24.616327999999999</v>
      </c>
      <c r="S166" s="208"/>
      <c r="T166" s="210">
        <f>SUM(T167:T170)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1" t="s">
        <v>82</v>
      </c>
      <c r="AT166" s="212" t="s">
        <v>73</v>
      </c>
      <c r="AU166" s="212" t="s">
        <v>82</v>
      </c>
      <c r="AY166" s="211" t="s">
        <v>126</v>
      </c>
      <c r="BK166" s="213">
        <f>SUM(BK167:BK170)</f>
        <v>0</v>
      </c>
    </row>
    <row r="167" s="2" customFormat="1" ht="33" customHeight="1">
      <c r="A167" s="35"/>
      <c r="B167" s="36"/>
      <c r="C167" s="216" t="s">
        <v>279</v>
      </c>
      <c r="D167" s="216" t="s">
        <v>128</v>
      </c>
      <c r="E167" s="217" t="s">
        <v>280</v>
      </c>
      <c r="F167" s="218" t="s">
        <v>281</v>
      </c>
      <c r="G167" s="219" t="s">
        <v>143</v>
      </c>
      <c r="H167" s="220">
        <v>17.199999999999999</v>
      </c>
      <c r="I167" s="221"/>
      <c r="J167" s="222">
        <f>ROUND(I167*H167,2)</f>
        <v>0</v>
      </c>
      <c r="K167" s="223"/>
      <c r="L167" s="41"/>
      <c r="M167" s="224" t="s">
        <v>1</v>
      </c>
      <c r="N167" s="225" t="s">
        <v>39</v>
      </c>
      <c r="O167" s="88"/>
      <c r="P167" s="226">
        <f>O167*H167</f>
        <v>0</v>
      </c>
      <c r="Q167" s="226">
        <v>0.11519</v>
      </c>
      <c r="R167" s="226">
        <f>Q167*H167</f>
        <v>1.981268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132</v>
      </c>
      <c r="AT167" s="228" t="s">
        <v>128</v>
      </c>
      <c r="AU167" s="228" t="s">
        <v>84</v>
      </c>
      <c r="AY167" s="14" t="s">
        <v>126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82</v>
      </c>
      <c r="BK167" s="229">
        <f>ROUND(I167*H167,2)</f>
        <v>0</v>
      </c>
      <c r="BL167" s="14" t="s">
        <v>132</v>
      </c>
      <c r="BM167" s="228" t="s">
        <v>282</v>
      </c>
    </row>
    <row r="168" s="2" customFormat="1" ht="24.15" customHeight="1">
      <c r="A168" s="35"/>
      <c r="B168" s="36"/>
      <c r="C168" s="216" t="s">
        <v>283</v>
      </c>
      <c r="D168" s="216" t="s">
        <v>128</v>
      </c>
      <c r="E168" s="217" t="s">
        <v>284</v>
      </c>
      <c r="F168" s="218" t="s">
        <v>285</v>
      </c>
      <c r="G168" s="219" t="s">
        <v>143</v>
      </c>
      <c r="H168" s="220">
        <v>15.199999999999999</v>
      </c>
      <c r="I168" s="221"/>
      <c r="J168" s="222">
        <f>ROUND(I168*H168,2)</f>
        <v>0</v>
      </c>
      <c r="K168" s="223"/>
      <c r="L168" s="41"/>
      <c r="M168" s="224" t="s">
        <v>1</v>
      </c>
      <c r="N168" s="225" t="s">
        <v>39</v>
      </c>
      <c r="O168" s="88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132</v>
      </c>
      <c r="AT168" s="228" t="s">
        <v>128</v>
      </c>
      <c r="AU168" s="228" t="s">
        <v>84</v>
      </c>
      <c r="AY168" s="14" t="s">
        <v>126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82</v>
      </c>
      <c r="BK168" s="229">
        <f>ROUND(I168*H168,2)</f>
        <v>0</v>
      </c>
      <c r="BL168" s="14" t="s">
        <v>132</v>
      </c>
      <c r="BM168" s="228" t="s">
        <v>286</v>
      </c>
    </row>
    <row r="169" s="2" customFormat="1" ht="24.15" customHeight="1">
      <c r="A169" s="35"/>
      <c r="B169" s="36"/>
      <c r="C169" s="216" t="s">
        <v>287</v>
      </c>
      <c r="D169" s="216" t="s">
        <v>128</v>
      </c>
      <c r="E169" s="217" t="s">
        <v>288</v>
      </c>
      <c r="F169" s="218" t="s">
        <v>289</v>
      </c>
      <c r="G169" s="219" t="s">
        <v>290</v>
      </c>
      <c r="H169" s="220">
        <v>14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39</v>
      </c>
      <c r="O169" s="88"/>
      <c r="P169" s="226">
        <f>O169*H169</f>
        <v>0</v>
      </c>
      <c r="Q169" s="226">
        <v>1.61679</v>
      </c>
      <c r="R169" s="226">
        <f>Q169*H169</f>
        <v>22.635059999999999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132</v>
      </c>
      <c r="AT169" s="228" t="s">
        <v>128</v>
      </c>
      <c r="AU169" s="228" t="s">
        <v>84</v>
      </c>
      <c r="AY169" s="14" t="s">
        <v>126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82</v>
      </c>
      <c r="BK169" s="229">
        <f>ROUND(I169*H169,2)</f>
        <v>0</v>
      </c>
      <c r="BL169" s="14" t="s">
        <v>132</v>
      </c>
      <c r="BM169" s="228" t="s">
        <v>291</v>
      </c>
    </row>
    <row r="170" s="2" customFormat="1" ht="24.15" customHeight="1">
      <c r="A170" s="35"/>
      <c r="B170" s="36"/>
      <c r="C170" s="216" t="s">
        <v>292</v>
      </c>
      <c r="D170" s="216" t="s">
        <v>128</v>
      </c>
      <c r="E170" s="217" t="s">
        <v>293</v>
      </c>
      <c r="F170" s="218" t="s">
        <v>294</v>
      </c>
      <c r="G170" s="219" t="s">
        <v>143</v>
      </c>
      <c r="H170" s="220">
        <v>17.199999999999999</v>
      </c>
      <c r="I170" s="221"/>
      <c r="J170" s="222">
        <f>ROUND(I170*H170,2)</f>
        <v>0</v>
      </c>
      <c r="K170" s="223"/>
      <c r="L170" s="41"/>
      <c r="M170" s="224" t="s">
        <v>1</v>
      </c>
      <c r="N170" s="225" t="s">
        <v>39</v>
      </c>
      <c r="O170" s="88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132</v>
      </c>
      <c r="AT170" s="228" t="s">
        <v>128</v>
      </c>
      <c r="AU170" s="228" t="s">
        <v>84</v>
      </c>
      <c r="AY170" s="14" t="s">
        <v>126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82</v>
      </c>
      <c r="BK170" s="229">
        <f>ROUND(I170*H170,2)</f>
        <v>0</v>
      </c>
      <c r="BL170" s="14" t="s">
        <v>132</v>
      </c>
      <c r="BM170" s="228" t="s">
        <v>295</v>
      </c>
    </row>
    <row r="171" s="12" customFormat="1" ht="22.8" customHeight="1">
      <c r="A171" s="12"/>
      <c r="B171" s="200"/>
      <c r="C171" s="201"/>
      <c r="D171" s="202" t="s">
        <v>73</v>
      </c>
      <c r="E171" s="214" t="s">
        <v>296</v>
      </c>
      <c r="F171" s="214" t="s">
        <v>297</v>
      </c>
      <c r="G171" s="201"/>
      <c r="H171" s="201"/>
      <c r="I171" s="204"/>
      <c r="J171" s="215">
        <f>BK171</f>
        <v>0</v>
      </c>
      <c r="K171" s="201"/>
      <c r="L171" s="206"/>
      <c r="M171" s="207"/>
      <c r="N171" s="208"/>
      <c r="O171" s="208"/>
      <c r="P171" s="209">
        <f>SUM(P172:P176)</f>
        <v>0</v>
      </c>
      <c r="Q171" s="208"/>
      <c r="R171" s="209">
        <f>SUM(R172:R176)</f>
        <v>0</v>
      </c>
      <c r="S171" s="208"/>
      <c r="T171" s="210">
        <f>SUM(T172:T176)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1" t="s">
        <v>82</v>
      </c>
      <c r="AT171" s="212" t="s">
        <v>73</v>
      </c>
      <c r="AU171" s="212" t="s">
        <v>82</v>
      </c>
      <c r="AY171" s="211" t="s">
        <v>126</v>
      </c>
      <c r="BK171" s="213">
        <f>SUM(BK172:BK176)</f>
        <v>0</v>
      </c>
    </row>
    <row r="172" s="2" customFormat="1" ht="24.15" customHeight="1">
      <c r="A172" s="35"/>
      <c r="B172" s="36"/>
      <c r="C172" s="216" t="s">
        <v>298</v>
      </c>
      <c r="D172" s="216" t="s">
        <v>128</v>
      </c>
      <c r="E172" s="217" t="s">
        <v>299</v>
      </c>
      <c r="F172" s="218" t="s">
        <v>300</v>
      </c>
      <c r="G172" s="219" t="s">
        <v>202</v>
      </c>
      <c r="H172" s="220">
        <v>40.859000000000002</v>
      </c>
      <c r="I172" s="221"/>
      <c r="J172" s="222">
        <f>ROUND(I172*H172,2)</f>
        <v>0</v>
      </c>
      <c r="K172" s="223"/>
      <c r="L172" s="41"/>
      <c r="M172" s="224" t="s">
        <v>1</v>
      </c>
      <c r="N172" s="225" t="s">
        <v>39</v>
      </c>
      <c r="O172" s="88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132</v>
      </c>
      <c r="AT172" s="228" t="s">
        <v>128</v>
      </c>
      <c r="AU172" s="228" t="s">
        <v>84</v>
      </c>
      <c r="AY172" s="14" t="s">
        <v>126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82</v>
      </c>
      <c r="BK172" s="229">
        <f>ROUND(I172*H172,2)</f>
        <v>0</v>
      </c>
      <c r="BL172" s="14" t="s">
        <v>132</v>
      </c>
      <c r="BM172" s="228" t="s">
        <v>301</v>
      </c>
    </row>
    <row r="173" s="2" customFormat="1" ht="24.15" customHeight="1">
      <c r="A173" s="35"/>
      <c r="B173" s="36"/>
      <c r="C173" s="216" t="s">
        <v>302</v>
      </c>
      <c r="D173" s="216" t="s">
        <v>128</v>
      </c>
      <c r="E173" s="217" t="s">
        <v>303</v>
      </c>
      <c r="F173" s="218" t="s">
        <v>304</v>
      </c>
      <c r="G173" s="219" t="s">
        <v>202</v>
      </c>
      <c r="H173" s="220">
        <v>24.015000000000001</v>
      </c>
      <c r="I173" s="221"/>
      <c r="J173" s="222">
        <f>ROUND(I173*H173,2)</f>
        <v>0</v>
      </c>
      <c r="K173" s="223"/>
      <c r="L173" s="41"/>
      <c r="M173" s="224" t="s">
        <v>1</v>
      </c>
      <c r="N173" s="225" t="s">
        <v>39</v>
      </c>
      <c r="O173" s="88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132</v>
      </c>
      <c r="AT173" s="228" t="s">
        <v>128</v>
      </c>
      <c r="AU173" s="228" t="s">
        <v>84</v>
      </c>
      <c r="AY173" s="14" t="s">
        <v>126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82</v>
      </c>
      <c r="BK173" s="229">
        <f>ROUND(I173*H173,2)</f>
        <v>0</v>
      </c>
      <c r="BL173" s="14" t="s">
        <v>132</v>
      </c>
      <c r="BM173" s="228" t="s">
        <v>305</v>
      </c>
    </row>
    <row r="174" s="2" customFormat="1" ht="37.8" customHeight="1">
      <c r="A174" s="35"/>
      <c r="B174" s="36"/>
      <c r="C174" s="216" t="s">
        <v>306</v>
      </c>
      <c r="D174" s="216" t="s">
        <v>128</v>
      </c>
      <c r="E174" s="217" t="s">
        <v>307</v>
      </c>
      <c r="F174" s="218" t="s">
        <v>308</v>
      </c>
      <c r="G174" s="219" t="s">
        <v>202</v>
      </c>
      <c r="H174" s="220">
        <v>16.684000000000001</v>
      </c>
      <c r="I174" s="221"/>
      <c r="J174" s="222">
        <f>ROUND(I174*H174,2)</f>
        <v>0</v>
      </c>
      <c r="K174" s="223"/>
      <c r="L174" s="41"/>
      <c r="M174" s="224" t="s">
        <v>1</v>
      </c>
      <c r="N174" s="225" t="s">
        <v>39</v>
      </c>
      <c r="O174" s="88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132</v>
      </c>
      <c r="AT174" s="228" t="s">
        <v>128</v>
      </c>
      <c r="AU174" s="228" t="s">
        <v>84</v>
      </c>
      <c r="AY174" s="14" t="s">
        <v>126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82</v>
      </c>
      <c r="BK174" s="229">
        <f>ROUND(I174*H174,2)</f>
        <v>0</v>
      </c>
      <c r="BL174" s="14" t="s">
        <v>132</v>
      </c>
      <c r="BM174" s="228" t="s">
        <v>309</v>
      </c>
    </row>
    <row r="175" s="2" customFormat="1" ht="44.25" customHeight="1">
      <c r="A175" s="35"/>
      <c r="B175" s="36"/>
      <c r="C175" s="216" t="s">
        <v>310</v>
      </c>
      <c r="D175" s="216" t="s">
        <v>128</v>
      </c>
      <c r="E175" s="217" t="s">
        <v>311</v>
      </c>
      <c r="F175" s="218" t="s">
        <v>312</v>
      </c>
      <c r="G175" s="219" t="s">
        <v>202</v>
      </c>
      <c r="H175" s="220">
        <v>4.8029999999999999</v>
      </c>
      <c r="I175" s="221"/>
      <c r="J175" s="222">
        <f>ROUND(I175*H175,2)</f>
        <v>0</v>
      </c>
      <c r="K175" s="223"/>
      <c r="L175" s="41"/>
      <c r="M175" s="224" t="s">
        <v>1</v>
      </c>
      <c r="N175" s="225" t="s">
        <v>39</v>
      </c>
      <c r="O175" s="88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132</v>
      </c>
      <c r="AT175" s="228" t="s">
        <v>128</v>
      </c>
      <c r="AU175" s="228" t="s">
        <v>84</v>
      </c>
      <c r="AY175" s="14" t="s">
        <v>126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82</v>
      </c>
      <c r="BK175" s="229">
        <f>ROUND(I175*H175,2)</f>
        <v>0</v>
      </c>
      <c r="BL175" s="14" t="s">
        <v>132</v>
      </c>
      <c r="BM175" s="228" t="s">
        <v>313</v>
      </c>
    </row>
    <row r="176" s="2" customFormat="1" ht="24.15" customHeight="1">
      <c r="A176" s="35"/>
      <c r="B176" s="36"/>
      <c r="C176" s="216" t="s">
        <v>314</v>
      </c>
      <c r="D176" s="216" t="s">
        <v>128</v>
      </c>
      <c r="E176" s="217" t="s">
        <v>315</v>
      </c>
      <c r="F176" s="218" t="s">
        <v>316</v>
      </c>
      <c r="G176" s="219" t="s">
        <v>202</v>
      </c>
      <c r="H176" s="220">
        <v>19.372</v>
      </c>
      <c r="I176" s="221"/>
      <c r="J176" s="222">
        <f>ROUND(I176*H176,2)</f>
        <v>0</v>
      </c>
      <c r="K176" s="223"/>
      <c r="L176" s="41"/>
      <c r="M176" s="224" t="s">
        <v>1</v>
      </c>
      <c r="N176" s="225" t="s">
        <v>39</v>
      </c>
      <c r="O176" s="88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132</v>
      </c>
      <c r="AT176" s="228" t="s">
        <v>128</v>
      </c>
      <c r="AU176" s="228" t="s">
        <v>84</v>
      </c>
      <c r="AY176" s="14" t="s">
        <v>126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82</v>
      </c>
      <c r="BK176" s="229">
        <f>ROUND(I176*H176,2)</f>
        <v>0</v>
      </c>
      <c r="BL176" s="14" t="s">
        <v>132</v>
      </c>
      <c r="BM176" s="228" t="s">
        <v>317</v>
      </c>
    </row>
    <row r="177" s="12" customFormat="1" ht="22.8" customHeight="1">
      <c r="A177" s="12"/>
      <c r="B177" s="200"/>
      <c r="C177" s="201"/>
      <c r="D177" s="202" t="s">
        <v>73</v>
      </c>
      <c r="E177" s="214" t="s">
        <v>318</v>
      </c>
      <c r="F177" s="214" t="s">
        <v>319</v>
      </c>
      <c r="G177" s="201"/>
      <c r="H177" s="201"/>
      <c r="I177" s="204"/>
      <c r="J177" s="215">
        <f>BK177</f>
        <v>0</v>
      </c>
      <c r="K177" s="201"/>
      <c r="L177" s="206"/>
      <c r="M177" s="207"/>
      <c r="N177" s="208"/>
      <c r="O177" s="208"/>
      <c r="P177" s="209">
        <f>P178</f>
        <v>0</v>
      </c>
      <c r="Q177" s="208"/>
      <c r="R177" s="209">
        <f>R178</f>
        <v>0</v>
      </c>
      <c r="S177" s="208"/>
      <c r="T177" s="210">
        <f>T178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1" t="s">
        <v>82</v>
      </c>
      <c r="AT177" s="212" t="s">
        <v>73</v>
      </c>
      <c r="AU177" s="212" t="s">
        <v>82</v>
      </c>
      <c r="AY177" s="211" t="s">
        <v>126</v>
      </c>
      <c r="BK177" s="213">
        <f>BK178</f>
        <v>0</v>
      </c>
    </row>
    <row r="178" s="2" customFormat="1" ht="33" customHeight="1">
      <c r="A178" s="35"/>
      <c r="B178" s="36"/>
      <c r="C178" s="216" t="s">
        <v>320</v>
      </c>
      <c r="D178" s="216" t="s">
        <v>128</v>
      </c>
      <c r="E178" s="217" t="s">
        <v>321</v>
      </c>
      <c r="F178" s="218" t="s">
        <v>322</v>
      </c>
      <c r="G178" s="219" t="s">
        <v>202</v>
      </c>
      <c r="H178" s="220">
        <v>60.256</v>
      </c>
      <c r="I178" s="221"/>
      <c r="J178" s="222">
        <f>ROUND(I178*H178,2)</f>
        <v>0</v>
      </c>
      <c r="K178" s="223"/>
      <c r="L178" s="41"/>
      <c r="M178" s="224" t="s">
        <v>1</v>
      </c>
      <c r="N178" s="225" t="s">
        <v>39</v>
      </c>
      <c r="O178" s="88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132</v>
      </c>
      <c r="AT178" s="228" t="s">
        <v>128</v>
      </c>
      <c r="AU178" s="228" t="s">
        <v>84</v>
      </c>
      <c r="AY178" s="14" t="s">
        <v>126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82</v>
      </c>
      <c r="BK178" s="229">
        <f>ROUND(I178*H178,2)</f>
        <v>0</v>
      </c>
      <c r="BL178" s="14" t="s">
        <v>132</v>
      </c>
      <c r="BM178" s="228" t="s">
        <v>323</v>
      </c>
    </row>
    <row r="179" s="12" customFormat="1" ht="25.92" customHeight="1">
      <c r="A179" s="12"/>
      <c r="B179" s="200"/>
      <c r="C179" s="201"/>
      <c r="D179" s="202" t="s">
        <v>73</v>
      </c>
      <c r="E179" s="203" t="s">
        <v>324</v>
      </c>
      <c r="F179" s="203" t="s">
        <v>325</v>
      </c>
      <c r="G179" s="201"/>
      <c r="H179" s="201"/>
      <c r="I179" s="204"/>
      <c r="J179" s="205">
        <f>BK179</f>
        <v>0</v>
      </c>
      <c r="K179" s="201"/>
      <c r="L179" s="206"/>
      <c r="M179" s="207"/>
      <c r="N179" s="208"/>
      <c r="O179" s="208"/>
      <c r="P179" s="209">
        <f>P180</f>
        <v>0</v>
      </c>
      <c r="Q179" s="208"/>
      <c r="R179" s="209">
        <f>R180</f>
        <v>0</v>
      </c>
      <c r="S179" s="208"/>
      <c r="T179" s="210">
        <f>T180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1" t="s">
        <v>145</v>
      </c>
      <c r="AT179" s="212" t="s">
        <v>73</v>
      </c>
      <c r="AU179" s="212" t="s">
        <v>74</v>
      </c>
      <c r="AY179" s="211" t="s">
        <v>126</v>
      </c>
      <c r="BK179" s="213">
        <f>BK180</f>
        <v>0</v>
      </c>
    </row>
    <row r="180" s="12" customFormat="1" ht="22.8" customHeight="1">
      <c r="A180" s="12"/>
      <c r="B180" s="200"/>
      <c r="C180" s="201"/>
      <c r="D180" s="202" t="s">
        <v>73</v>
      </c>
      <c r="E180" s="214" t="s">
        <v>326</v>
      </c>
      <c r="F180" s="214" t="s">
        <v>327</v>
      </c>
      <c r="G180" s="201"/>
      <c r="H180" s="201"/>
      <c r="I180" s="204"/>
      <c r="J180" s="215">
        <f>BK180</f>
        <v>0</v>
      </c>
      <c r="K180" s="201"/>
      <c r="L180" s="206"/>
      <c r="M180" s="207"/>
      <c r="N180" s="208"/>
      <c r="O180" s="208"/>
      <c r="P180" s="209">
        <f>SUM(P181:P182)</f>
        <v>0</v>
      </c>
      <c r="Q180" s="208"/>
      <c r="R180" s="209">
        <f>SUM(R181:R182)</f>
        <v>0</v>
      </c>
      <c r="S180" s="208"/>
      <c r="T180" s="210">
        <f>SUM(T181:T182)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1" t="s">
        <v>145</v>
      </c>
      <c r="AT180" s="212" t="s">
        <v>73</v>
      </c>
      <c r="AU180" s="212" t="s">
        <v>82</v>
      </c>
      <c r="AY180" s="211" t="s">
        <v>126</v>
      </c>
      <c r="BK180" s="213">
        <f>SUM(BK181:BK182)</f>
        <v>0</v>
      </c>
    </row>
    <row r="181" s="2" customFormat="1" ht="16.5" customHeight="1">
      <c r="A181" s="35"/>
      <c r="B181" s="36"/>
      <c r="C181" s="216" t="s">
        <v>328</v>
      </c>
      <c r="D181" s="216" t="s">
        <v>128</v>
      </c>
      <c r="E181" s="217" t="s">
        <v>329</v>
      </c>
      <c r="F181" s="218" t="s">
        <v>330</v>
      </c>
      <c r="G181" s="219" t="s">
        <v>331</v>
      </c>
      <c r="H181" s="220">
        <v>1</v>
      </c>
      <c r="I181" s="221"/>
      <c r="J181" s="222">
        <f>ROUND(I181*H181,2)</f>
        <v>0</v>
      </c>
      <c r="K181" s="223"/>
      <c r="L181" s="41"/>
      <c r="M181" s="224" t="s">
        <v>1</v>
      </c>
      <c r="N181" s="225" t="s">
        <v>39</v>
      </c>
      <c r="O181" s="88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8" t="s">
        <v>332</v>
      </c>
      <c r="AT181" s="228" t="s">
        <v>128</v>
      </c>
      <c r="AU181" s="228" t="s">
        <v>84</v>
      </c>
      <c r="AY181" s="14" t="s">
        <v>126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4" t="s">
        <v>82</v>
      </c>
      <c r="BK181" s="229">
        <f>ROUND(I181*H181,2)</f>
        <v>0</v>
      </c>
      <c r="BL181" s="14" t="s">
        <v>332</v>
      </c>
      <c r="BM181" s="228" t="s">
        <v>333</v>
      </c>
    </row>
    <row r="182" s="2" customFormat="1" ht="16.5" customHeight="1">
      <c r="A182" s="35"/>
      <c r="B182" s="36"/>
      <c r="C182" s="216" t="s">
        <v>334</v>
      </c>
      <c r="D182" s="216" t="s">
        <v>128</v>
      </c>
      <c r="E182" s="217" t="s">
        <v>335</v>
      </c>
      <c r="F182" s="218" t="s">
        <v>336</v>
      </c>
      <c r="G182" s="219" t="s">
        <v>331</v>
      </c>
      <c r="H182" s="220">
        <v>1</v>
      </c>
      <c r="I182" s="221"/>
      <c r="J182" s="222">
        <f>ROUND(I182*H182,2)</f>
        <v>0</v>
      </c>
      <c r="K182" s="223"/>
      <c r="L182" s="41"/>
      <c r="M182" s="241" t="s">
        <v>1</v>
      </c>
      <c r="N182" s="242" t="s">
        <v>39</v>
      </c>
      <c r="O182" s="243"/>
      <c r="P182" s="244">
        <f>O182*H182</f>
        <v>0</v>
      </c>
      <c r="Q182" s="244">
        <v>0</v>
      </c>
      <c r="R182" s="244">
        <f>Q182*H182</f>
        <v>0</v>
      </c>
      <c r="S182" s="244">
        <v>0</v>
      </c>
      <c r="T182" s="24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332</v>
      </c>
      <c r="AT182" s="228" t="s">
        <v>128</v>
      </c>
      <c r="AU182" s="228" t="s">
        <v>84</v>
      </c>
      <c r="AY182" s="14" t="s">
        <v>126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82</v>
      </c>
      <c r="BK182" s="229">
        <f>ROUND(I182*H182,2)</f>
        <v>0</v>
      </c>
      <c r="BL182" s="14" t="s">
        <v>332</v>
      </c>
      <c r="BM182" s="228" t="s">
        <v>337</v>
      </c>
    </row>
    <row r="183" s="2" customFormat="1" ht="6.96" customHeight="1">
      <c r="A183" s="35"/>
      <c r="B183" s="63"/>
      <c r="C183" s="64"/>
      <c r="D183" s="64"/>
      <c r="E183" s="64"/>
      <c r="F183" s="64"/>
      <c r="G183" s="64"/>
      <c r="H183" s="64"/>
      <c r="I183" s="64"/>
      <c r="J183" s="64"/>
      <c r="K183" s="64"/>
      <c r="L183" s="41"/>
      <c r="M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</row>
  </sheetData>
  <sheetProtection sheet="1" autoFilter="0" formatColumns="0" formatRows="0" objects="1" scenarios="1" spinCount="100000" saltValue="Fx3Hk3NmmBSzHo3LD/jFhnwtiTtazBtUnMXhaPhD1MyyCWXDMi1ZeWvheNfRVR4RRNmjdQbRflnHdR/XBLn3DA==" hashValue="DmNQgbhGbWERkJwHjfMuubAErJW+Nfa2ECKwKx9XEpnv4M4fhFY7hYhtzvLuK7NqiyNVPTQ8adbhBKS0v3bnRQ==" algorithmName="SHA-512" password="EC3B"/>
  <autoFilter ref="C124:K182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94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Rekonstrukce vodovodu a kanalizace ve Znojmě - nám. Svobody-výkaz výměr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30" customHeight="1">
      <c r="A9" s="35"/>
      <c r="B9" s="41"/>
      <c r="C9" s="35"/>
      <c r="D9" s="35"/>
      <c r="E9" s="139" t="s">
        <v>338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16. 10. 2024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ROUND(J123,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ROUND((SUM(BE123:BE155)),  2)</f>
        <v>0</v>
      </c>
      <c r="G33" s="35"/>
      <c r="H33" s="35"/>
      <c r="I33" s="152">
        <v>0.20999999999999999</v>
      </c>
      <c r="J33" s="151">
        <f>ROUND(((SUM(BE123:BE155))*I33),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40</v>
      </c>
      <c r="F34" s="151">
        <f>ROUND((SUM(BF123:BF155)),  2)</f>
        <v>0</v>
      </c>
      <c r="G34" s="35"/>
      <c r="H34" s="35"/>
      <c r="I34" s="152">
        <v>0.12</v>
      </c>
      <c r="J34" s="151">
        <f>ROUND(((SUM(BF123:BF155))*I34),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ROUND((SUM(BG123:BG155)),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ROUND((SUM(BH123:BH155)),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ROUND((SUM(BI123:BI155)),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Rekonstrukce vodovodu a kanalizace ve Znojmě - nám. Svobody-výkaz výměr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30" customHeight="1">
      <c r="A87" s="35"/>
      <c r="B87" s="36"/>
      <c r="C87" s="37"/>
      <c r="D87" s="37"/>
      <c r="E87" s="73" t="str">
        <f>E9</f>
        <v>SO 301-02 - Vodovodní přípojky-odbočení z řadu-veřejná část-zemní práce a komunikace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Znojmo</v>
      </c>
      <c r="G89" s="37"/>
      <c r="H89" s="37"/>
      <c r="I89" s="29" t="s">
        <v>22</v>
      </c>
      <c r="J89" s="76" t="str">
        <f>IF(J12="","",J12)</f>
        <v>16. 10. 2024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98</v>
      </c>
      <c r="D94" s="173"/>
      <c r="E94" s="173"/>
      <c r="F94" s="173"/>
      <c r="G94" s="173"/>
      <c r="H94" s="173"/>
      <c r="I94" s="173"/>
      <c r="J94" s="174" t="s">
        <v>99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100</v>
      </c>
      <c r="D96" s="37"/>
      <c r="E96" s="37"/>
      <c r="F96" s="37"/>
      <c r="G96" s="37"/>
      <c r="H96" s="37"/>
      <c r="I96" s="37"/>
      <c r="J96" s="107">
        <f>J123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101</v>
      </c>
    </row>
    <row r="97" s="9" customFormat="1" ht="24.96" customHeight="1">
      <c r="A97" s="9"/>
      <c r="B97" s="176"/>
      <c r="C97" s="177"/>
      <c r="D97" s="178" t="s">
        <v>102</v>
      </c>
      <c r="E97" s="179"/>
      <c r="F97" s="179"/>
      <c r="G97" s="179"/>
      <c r="H97" s="179"/>
      <c r="I97" s="179"/>
      <c r="J97" s="180">
        <f>J124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103</v>
      </c>
      <c r="E98" s="185"/>
      <c r="F98" s="185"/>
      <c r="G98" s="185"/>
      <c r="H98" s="185"/>
      <c r="I98" s="185"/>
      <c r="J98" s="186">
        <f>J125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104</v>
      </c>
      <c r="E99" s="185"/>
      <c r="F99" s="185"/>
      <c r="G99" s="185"/>
      <c r="H99" s="185"/>
      <c r="I99" s="185"/>
      <c r="J99" s="186">
        <f>J143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106</v>
      </c>
      <c r="E100" s="185"/>
      <c r="F100" s="185"/>
      <c r="G100" s="185"/>
      <c r="H100" s="185"/>
      <c r="I100" s="185"/>
      <c r="J100" s="186">
        <f>J148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6"/>
      <c r="C101" s="177"/>
      <c r="D101" s="178" t="s">
        <v>109</v>
      </c>
      <c r="E101" s="179"/>
      <c r="F101" s="179"/>
      <c r="G101" s="179"/>
      <c r="H101" s="179"/>
      <c r="I101" s="179"/>
      <c r="J101" s="180">
        <f>J150</f>
        <v>0</v>
      </c>
      <c r="K101" s="177"/>
      <c r="L101" s="18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2"/>
      <c r="C102" s="183"/>
      <c r="D102" s="184" t="s">
        <v>339</v>
      </c>
      <c r="E102" s="185"/>
      <c r="F102" s="185"/>
      <c r="G102" s="185"/>
      <c r="H102" s="185"/>
      <c r="I102" s="185"/>
      <c r="J102" s="186">
        <f>J151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340</v>
      </c>
      <c r="E103" s="185"/>
      <c r="F103" s="185"/>
      <c r="G103" s="185"/>
      <c r="H103" s="185"/>
      <c r="I103" s="185"/>
      <c r="J103" s="186">
        <f>J154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111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6.25" customHeight="1">
      <c r="A113" s="35"/>
      <c r="B113" s="36"/>
      <c r="C113" s="37"/>
      <c r="D113" s="37"/>
      <c r="E113" s="171" t="str">
        <f>E7</f>
        <v>Rekonstrukce vodovodu a kanalizace ve Znojmě - nám. Svobody-výkaz výměr</v>
      </c>
      <c r="F113" s="29"/>
      <c r="G113" s="29"/>
      <c r="H113" s="29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95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30" customHeight="1">
      <c r="A115" s="35"/>
      <c r="B115" s="36"/>
      <c r="C115" s="37"/>
      <c r="D115" s="37"/>
      <c r="E115" s="73" t="str">
        <f>E9</f>
        <v>SO 301-02 - Vodovodní přípojky-odbočení z řadu-veřejná část-zemní práce a komunikace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20</v>
      </c>
      <c r="D117" s="37"/>
      <c r="E117" s="37"/>
      <c r="F117" s="24" t="str">
        <f>F12</f>
        <v>Znojmo</v>
      </c>
      <c r="G117" s="37"/>
      <c r="H117" s="37"/>
      <c r="I117" s="29" t="s">
        <v>22</v>
      </c>
      <c r="J117" s="76" t="str">
        <f>IF(J12="","",J12)</f>
        <v>16. 10. 2024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24</v>
      </c>
      <c r="D119" s="37"/>
      <c r="E119" s="37"/>
      <c r="F119" s="24" t="str">
        <f>E15</f>
        <v xml:space="preserve"> </v>
      </c>
      <c r="G119" s="37"/>
      <c r="H119" s="37"/>
      <c r="I119" s="29" t="s">
        <v>30</v>
      </c>
      <c r="J119" s="33" t="str">
        <f>E21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28</v>
      </c>
      <c r="D120" s="37"/>
      <c r="E120" s="37"/>
      <c r="F120" s="24" t="str">
        <f>IF(E18="","",E18)</f>
        <v>Vyplň údaj</v>
      </c>
      <c r="G120" s="37"/>
      <c r="H120" s="37"/>
      <c r="I120" s="29" t="s">
        <v>32</v>
      </c>
      <c r="J120" s="33" t="str">
        <f>E24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188"/>
      <c r="B122" s="189"/>
      <c r="C122" s="190" t="s">
        <v>112</v>
      </c>
      <c r="D122" s="191" t="s">
        <v>59</v>
      </c>
      <c r="E122" s="191" t="s">
        <v>55</v>
      </c>
      <c r="F122" s="191" t="s">
        <v>56</v>
      </c>
      <c r="G122" s="191" t="s">
        <v>113</v>
      </c>
      <c r="H122" s="191" t="s">
        <v>114</v>
      </c>
      <c r="I122" s="191" t="s">
        <v>115</v>
      </c>
      <c r="J122" s="192" t="s">
        <v>99</v>
      </c>
      <c r="K122" s="193" t="s">
        <v>116</v>
      </c>
      <c r="L122" s="194"/>
      <c r="M122" s="97" t="s">
        <v>1</v>
      </c>
      <c r="N122" s="98" t="s">
        <v>38</v>
      </c>
      <c r="O122" s="98" t="s">
        <v>117</v>
      </c>
      <c r="P122" s="98" t="s">
        <v>118</v>
      </c>
      <c r="Q122" s="98" t="s">
        <v>119</v>
      </c>
      <c r="R122" s="98" t="s">
        <v>120</v>
      </c>
      <c r="S122" s="98" t="s">
        <v>121</v>
      </c>
      <c r="T122" s="99" t="s">
        <v>122</v>
      </c>
      <c r="U122" s="188"/>
      <c r="V122" s="188"/>
      <c r="W122" s="188"/>
      <c r="X122" s="188"/>
      <c r="Y122" s="188"/>
      <c r="Z122" s="188"/>
      <c r="AA122" s="188"/>
      <c r="AB122" s="188"/>
      <c r="AC122" s="188"/>
      <c r="AD122" s="188"/>
      <c r="AE122" s="188"/>
    </row>
    <row r="123" s="2" customFormat="1" ht="22.8" customHeight="1">
      <c r="A123" s="35"/>
      <c r="B123" s="36"/>
      <c r="C123" s="104" t="s">
        <v>123</v>
      </c>
      <c r="D123" s="37"/>
      <c r="E123" s="37"/>
      <c r="F123" s="37"/>
      <c r="G123" s="37"/>
      <c r="H123" s="37"/>
      <c r="I123" s="37"/>
      <c r="J123" s="195">
        <f>BK123</f>
        <v>0</v>
      </c>
      <c r="K123" s="37"/>
      <c r="L123" s="41"/>
      <c r="M123" s="100"/>
      <c r="N123" s="196"/>
      <c r="O123" s="101"/>
      <c r="P123" s="197">
        <f>P124+P150</f>
        <v>0</v>
      </c>
      <c r="Q123" s="101"/>
      <c r="R123" s="197">
        <f>R124+R150</f>
        <v>34.297985300000001</v>
      </c>
      <c r="S123" s="101"/>
      <c r="T123" s="198">
        <f>T124+T150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73</v>
      </c>
      <c r="AU123" s="14" t="s">
        <v>101</v>
      </c>
      <c r="BK123" s="199">
        <f>BK124+BK150</f>
        <v>0</v>
      </c>
    </row>
    <row r="124" s="12" customFormat="1" ht="25.92" customHeight="1">
      <c r="A124" s="12"/>
      <c r="B124" s="200"/>
      <c r="C124" s="201"/>
      <c r="D124" s="202" t="s">
        <v>73</v>
      </c>
      <c r="E124" s="203" t="s">
        <v>124</v>
      </c>
      <c r="F124" s="203" t="s">
        <v>125</v>
      </c>
      <c r="G124" s="201"/>
      <c r="H124" s="201"/>
      <c r="I124" s="204"/>
      <c r="J124" s="205">
        <f>BK124</f>
        <v>0</v>
      </c>
      <c r="K124" s="201"/>
      <c r="L124" s="206"/>
      <c r="M124" s="207"/>
      <c r="N124" s="208"/>
      <c r="O124" s="208"/>
      <c r="P124" s="209">
        <f>P125+P143+P148</f>
        <v>0</v>
      </c>
      <c r="Q124" s="208"/>
      <c r="R124" s="209">
        <f>R125+R143+R148</f>
        <v>34.297985300000001</v>
      </c>
      <c r="S124" s="208"/>
      <c r="T124" s="210">
        <f>T125+T143+T148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1" t="s">
        <v>82</v>
      </c>
      <c r="AT124" s="212" t="s">
        <v>73</v>
      </c>
      <c r="AU124" s="212" t="s">
        <v>74</v>
      </c>
      <c r="AY124" s="211" t="s">
        <v>126</v>
      </c>
      <c r="BK124" s="213">
        <f>BK125+BK143+BK148</f>
        <v>0</v>
      </c>
    </row>
    <row r="125" s="12" customFormat="1" ht="22.8" customHeight="1">
      <c r="A125" s="12"/>
      <c r="B125" s="200"/>
      <c r="C125" s="201"/>
      <c r="D125" s="202" t="s">
        <v>73</v>
      </c>
      <c r="E125" s="214" t="s">
        <v>82</v>
      </c>
      <c r="F125" s="214" t="s">
        <v>127</v>
      </c>
      <c r="G125" s="201"/>
      <c r="H125" s="201"/>
      <c r="I125" s="204"/>
      <c r="J125" s="215">
        <f>BK125</f>
        <v>0</v>
      </c>
      <c r="K125" s="201"/>
      <c r="L125" s="206"/>
      <c r="M125" s="207"/>
      <c r="N125" s="208"/>
      <c r="O125" s="208"/>
      <c r="P125" s="209">
        <f>SUM(P126:P142)</f>
        <v>0</v>
      </c>
      <c r="Q125" s="208"/>
      <c r="R125" s="209">
        <f>SUM(R126:R142)</f>
        <v>19.352690600000003</v>
      </c>
      <c r="S125" s="208"/>
      <c r="T125" s="210">
        <f>SUM(T126:T142)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1" t="s">
        <v>82</v>
      </c>
      <c r="AT125" s="212" t="s">
        <v>73</v>
      </c>
      <c r="AU125" s="212" t="s">
        <v>82</v>
      </c>
      <c r="AY125" s="211" t="s">
        <v>126</v>
      </c>
      <c r="BK125" s="213">
        <f>SUM(BK126:BK142)</f>
        <v>0</v>
      </c>
    </row>
    <row r="126" s="2" customFormat="1" ht="24.15" customHeight="1">
      <c r="A126" s="35"/>
      <c r="B126" s="36"/>
      <c r="C126" s="216" t="s">
        <v>82</v>
      </c>
      <c r="D126" s="216" t="s">
        <v>128</v>
      </c>
      <c r="E126" s="217" t="s">
        <v>146</v>
      </c>
      <c r="F126" s="218" t="s">
        <v>147</v>
      </c>
      <c r="G126" s="219" t="s">
        <v>148</v>
      </c>
      <c r="H126" s="220">
        <v>7.5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39</v>
      </c>
      <c r="O126" s="88"/>
      <c r="P126" s="226">
        <f>O126*H126</f>
        <v>0</v>
      </c>
      <c r="Q126" s="226">
        <v>3.0000000000000001E-05</v>
      </c>
      <c r="R126" s="226">
        <f>Q126*H126</f>
        <v>0.00022499999999999999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132</v>
      </c>
      <c r="AT126" s="228" t="s">
        <v>128</v>
      </c>
      <c r="AU126" s="228" t="s">
        <v>84</v>
      </c>
      <c r="AY126" s="14" t="s">
        <v>126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82</v>
      </c>
      <c r="BK126" s="229">
        <f>ROUND(I126*H126,2)</f>
        <v>0</v>
      </c>
      <c r="BL126" s="14" t="s">
        <v>132</v>
      </c>
      <c r="BM126" s="228" t="s">
        <v>341</v>
      </c>
    </row>
    <row r="127" s="2" customFormat="1" ht="24.15" customHeight="1">
      <c r="A127" s="35"/>
      <c r="B127" s="36"/>
      <c r="C127" s="216" t="s">
        <v>84</v>
      </c>
      <c r="D127" s="216" t="s">
        <v>128</v>
      </c>
      <c r="E127" s="217" t="s">
        <v>151</v>
      </c>
      <c r="F127" s="218" t="s">
        <v>152</v>
      </c>
      <c r="G127" s="219" t="s">
        <v>153</v>
      </c>
      <c r="H127" s="220">
        <v>1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39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132</v>
      </c>
      <c r="AT127" s="228" t="s">
        <v>128</v>
      </c>
      <c r="AU127" s="228" t="s">
        <v>84</v>
      </c>
      <c r="AY127" s="14" t="s">
        <v>126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82</v>
      </c>
      <c r="BK127" s="229">
        <f>ROUND(I127*H127,2)</f>
        <v>0</v>
      </c>
      <c r="BL127" s="14" t="s">
        <v>132</v>
      </c>
      <c r="BM127" s="228" t="s">
        <v>342</v>
      </c>
    </row>
    <row r="128" s="2" customFormat="1" ht="33" customHeight="1">
      <c r="A128" s="35"/>
      <c r="B128" s="36"/>
      <c r="C128" s="216" t="s">
        <v>137</v>
      </c>
      <c r="D128" s="216" t="s">
        <v>128</v>
      </c>
      <c r="E128" s="217" t="s">
        <v>164</v>
      </c>
      <c r="F128" s="218" t="s">
        <v>165</v>
      </c>
      <c r="G128" s="219" t="s">
        <v>166</v>
      </c>
      <c r="H128" s="220">
        <v>8.7650000000000006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39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132</v>
      </c>
      <c r="AT128" s="228" t="s">
        <v>128</v>
      </c>
      <c r="AU128" s="228" t="s">
        <v>84</v>
      </c>
      <c r="AY128" s="14" t="s">
        <v>126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82</v>
      </c>
      <c r="BK128" s="229">
        <f>ROUND(I128*H128,2)</f>
        <v>0</v>
      </c>
      <c r="BL128" s="14" t="s">
        <v>132</v>
      </c>
      <c r="BM128" s="228" t="s">
        <v>343</v>
      </c>
    </row>
    <row r="129" s="2" customFormat="1" ht="33" customHeight="1">
      <c r="A129" s="35"/>
      <c r="B129" s="36"/>
      <c r="C129" s="216" t="s">
        <v>132</v>
      </c>
      <c r="D129" s="216" t="s">
        <v>128</v>
      </c>
      <c r="E129" s="217" t="s">
        <v>169</v>
      </c>
      <c r="F129" s="218" t="s">
        <v>170</v>
      </c>
      <c r="G129" s="219" t="s">
        <v>166</v>
      </c>
      <c r="H129" s="220">
        <v>10.956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39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132</v>
      </c>
      <c r="AT129" s="228" t="s">
        <v>128</v>
      </c>
      <c r="AU129" s="228" t="s">
        <v>84</v>
      </c>
      <c r="AY129" s="14" t="s">
        <v>126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82</v>
      </c>
      <c r="BK129" s="229">
        <f>ROUND(I129*H129,2)</f>
        <v>0</v>
      </c>
      <c r="BL129" s="14" t="s">
        <v>132</v>
      </c>
      <c r="BM129" s="228" t="s">
        <v>344</v>
      </c>
    </row>
    <row r="130" s="2" customFormat="1" ht="33" customHeight="1">
      <c r="A130" s="35"/>
      <c r="B130" s="36"/>
      <c r="C130" s="216" t="s">
        <v>145</v>
      </c>
      <c r="D130" s="216" t="s">
        <v>128</v>
      </c>
      <c r="E130" s="217" t="s">
        <v>173</v>
      </c>
      <c r="F130" s="218" t="s">
        <v>174</v>
      </c>
      <c r="G130" s="219" t="s">
        <v>166</v>
      </c>
      <c r="H130" s="220">
        <v>2.1909999999999998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39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132</v>
      </c>
      <c r="AT130" s="228" t="s">
        <v>128</v>
      </c>
      <c r="AU130" s="228" t="s">
        <v>84</v>
      </c>
      <c r="AY130" s="14" t="s">
        <v>126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82</v>
      </c>
      <c r="BK130" s="229">
        <f>ROUND(I130*H130,2)</f>
        <v>0</v>
      </c>
      <c r="BL130" s="14" t="s">
        <v>132</v>
      </c>
      <c r="BM130" s="228" t="s">
        <v>345</v>
      </c>
    </row>
    <row r="131" s="2" customFormat="1" ht="24.15" customHeight="1">
      <c r="A131" s="35"/>
      <c r="B131" s="36"/>
      <c r="C131" s="216" t="s">
        <v>150</v>
      </c>
      <c r="D131" s="216" t="s">
        <v>128</v>
      </c>
      <c r="E131" s="217" t="s">
        <v>176</v>
      </c>
      <c r="F131" s="218" t="s">
        <v>177</v>
      </c>
      <c r="G131" s="219" t="s">
        <v>166</v>
      </c>
      <c r="H131" s="220">
        <v>10.956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39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132</v>
      </c>
      <c r="AT131" s="228" t="s">
        <v>128</v>
      </c>
      <c r="AU131" s="228" t="s">
        <v>84</v>
      </c>
      <c r="AY131" s="14" t="s">
        <v>126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82</v>
      </c>
      <c r="BK131" s="229">
        <f>ROUND(I131*H131,2)</f>
        <v>0</v>
      </c>
      <c r="BL131" s="14" t="s">
        <v>132</v>
      </c>
      <c r="BM131" s="228" t="s">
        <v>346</v>
      </c>
    </row>
    <row r="132" s="2" customFormat="1" ht="21.75" customHeight="1">
      <c r="A132" s="35"/>
      <c r="B132" s="36"/>
      <c r="C132" s="216" t="s">
        <v>155</v>
      </c>
      <c r="D132" s="216" t="s">
        <v>128</v>
      </c>
      <c r="E132" s="217" t="s">
        <v>180</v>
      </c>
      <c r="F132" s="218" t="s">
        <v>181</v>
      </c>
      <c r="G132" s="219" t="s">
        <v>131</v>
      </c>
      <c r="H132" s="220">
        <v>39.840000000000003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39</v>
      </c>
      <c r="O132" s="88"/>
      <c r="P132" s="226">
        <f>O132*H132</f>
        <v>0</v>
      </c>
      <c r="Q132" s="226">
        <v>0.00084000000000000003</v>
      </c>
      <c r="R132" s="226">
        <f>Q132*H132</f>
        <v>0.033465600000000005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132</v>
      </c>
      <c r="AT132" s="228" t="s">
        <v>128</v>
      </c>
      <c r="AU132" s="228" t="s">
        <v>84</v>
      </c>
      <c r="AY132" s="14" t="s">
        <v>126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82</v>
      </c>
      <c r="BK132" s="229">
        <f>ROUND(I132*H132,2)</f>
        <v>0</v>
      </c>
      <c r="BL132" s="14" t="s">
        <v>132</v>
      </c>
      <c r="BM132" s="228" t="s">
        <v>347</v>
      </c>
    </row>
    <row r="133" s="2" customFormat="1" ht="24.15" customHeight="1">
      <c r="A133" s="35"/>
      <c r="B133" s="36"/>
      <c r="C133" s="216" t="s">
        <v>159</v>
      </c>
      <c r="D133" s="216" t="s">
        <v>128</v>
      </c>
      <c r="E133" s="217" t="s">
        <v>184</v>
      </c>
      <c r="F133" s="218" t="s">
        <v>185</v>
      </c>
      <c r="G133" s="219" t="s">
        <v>131</v>
      </c>
      <c r="H133" s="220">
        <v>39.840000000000003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39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132</v>
      </c>
      <c r="AT133" s="228" t="s">
        <v>128</v>
      </c>
      <c r="AU133" s="228" t="s">
        <v>84</v>
      </c>
      <c r="AY133" s="14" t="s">
        <v>126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82</v>
      </c>
      <c r="BK133" s="229">
        <f>ROUND(I133*H133,2)</f>
        <v>0</v>
      </c>
      <c r="BL133" s="14" t="s">
        <v>132</v>
      </c>
      <c r="BM133" s="228" t="s">
        <v>348</v>
      </c>
    </row>
    <row r="134" s="2" customFormat="1" ht="37.8" customHeight="1">
      <c r="A134" s="35"/>
      <c r="B134" s="36"/>
      <c r="C134" s="216" t="s">
        <v>163</v>
      </c>
      <c r="D134" s="216" t="s">
        <v>128</v>
      </c>
      <c r="E134" s="217" t="s">
        <v>349</v>
      </c>
      <c r="F134" s="218" t="s">
        <v>350</v>
      </c>
      <c r="G134" s="219" t="s">
        <v>166</v>
      </c>
      <c r="H134" s="220">
        <v>16.096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39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132</v>
      </c>
      <c r="AT134" s="228" t="s">
        <v>128</v>
      </c>
      <c r="AU134" s="228" t="s">
        <v>84</v>
      </c>
      <c r="AY134" s="14" t="s">
        <v>126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82</v>
      </c>
      <c r="BK134" s="229">
        <f>ROUND(I134*H134,2)</f>
        <v>0</v>
      </c>
      <c r="BL134" s="14" t="s">
        <v>132</v>
      </c>
      <c r="BM134" s="228" t="s">
        <v>351</v>
      </c>
    </row>
    <row r="135" s="2" customFormat="1" ht="37.8" customHeight="1">
      <c r="A135" s="35"/>
      <c r="B135" s="36"/>
      <c r="C135" s="216" t="s">
        <v>168</v>
      </c>
      <c r="D135" s="216" t="s">
        <v>128</v>
      </c>
      <c r="E135" s="217" t="s">
        <v>192</v>
      </c>
      <c r="F135" s="218" t="s">
        <v>193</v>
      </c>
      <c r="G135" s="219" t="s">
        <v>166</v>
      </c>
      <c r="H135" s="220">
        <v>5.8159999999999998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39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132</v>
      </c>
      <c r="AT135" s="228" t="s">
        <v>128</v>
      </c>
      <c r="AU135" s="228" t="s">
        <v>84</v>
      </c>
      <c r="AY135" s="14" t="s">
        <v>126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82</v>
      </c>
      <c r="BK135" s="229">
        <f>ROUND(I135*H135,2)</f>
        <v>0</v>
      </c>
      <c r="BL135" s="14" t="s">
        <v>132</v>
      </c>
      <c r="BM135" s="228" t="s">
        <v>352</v>
      </c>
    </row>
    <row r="136" s="2" customFormat="1" ht="24.15" customHeight="1">
      <c r="A136" s="35"/>
      <c r="B136" s="36"/>
      <c r="C136" s="216" t="s">
        <v>172</v>
      </c>
      <c r="D136" s="216" t="s">
        <v>128</v>
      </c>
      <c r="E136" s="217" t="s">
        <v>196</v>
      </c>
      <c r="F136" s="218" t="s">
        <v>197</v>
      </c>
      <c r="G136" s="219" t="s">
        <v>166</v>
      </c>
      <c r="H136" s="220">
        <v>16.096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39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132</v>
      </c>
      <c r="AT136" s="228" t="s">
        <v>128</v>
      </c>
      <c r="AU136" s="228" t="s">
        <v>84</v>
      </c>
      <c r="AY136" s="14" t="s">
        <v>126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82</v>
      </c>
      <c r="BK136" s="229">
        <f>ROUND(I136*H136,2)</f>
        <v>0</v>
      </c>
      <c r="BL136" s="14" t="s">
        <v>132</v>
      </c>
      <c r="BM136" s="228" t="s">
        <v>353</v>
      </c>
    </row>
    <row r="137" s="2" customFormat="1" ht="33" customHeight="1">
      <c r="A137" s="35"/>
      <c r="B137" s="36"/>
      <c r="C137" s="216" t="s">
        <v>8</v>
      </c>
      <c r="D137" s="216" t="s">
        <v>128</v>
      </c>
      <c r="E137" s="217" t="s">
        <v>200</v>
      </c>
      <c r="F137" s="218" t="s">
        <v>201</v>
      </c>
      <c r="G137" s="219" t="s">
        <v>202</v>
      </c>
      <c r="H137" s="220">
        <v>9.3059999999999992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39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132</v>
      </c>
      <c r="AT137" s="228" t="s">
        <v>128</v>
      </c>
      <c r="AU137" s="228" t="s">
        <v>84</v>
      </c>
      <c r="AY137" s="14" t="s">
        <v>126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82</v>
      </c>
      <c r="BK137" s="229">
        <f>ROUND(I137*H137,2)</f>
        <v>0</v>
      </c>
      <c r="BL137" s="14" t="s">
        <v>132</v>
      </c>
      <c r="BM137" s="228" t="s">
        <v>354</v>
      </c>
    </row>
    <row r="138" s="2" customFormat="1" ht="16.5" customHeight="1">
      <c r="A138" s="35"/>
      <c r="B138" s="36"/>
      <c r="C138" s="216" t="s">
        <v>179</v>
      </c>
      <c r="D138" s="216" t="s">
        <v>128</v>
      </c>
      <c r="E138" s="217" t="s">
        <v>205</v>
      </c>
      <c r="F138" s="218" t="s">
        <v>206</v>
      </c>
      <c r="G138" s="219" t="s">
        <v>166</v>
      </c>
      <c r="H138" s="220">
        <v>5.8159999999999998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39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132</v>
      </c>
      <c r="AT138" s="228" t="s">
        <v>128</v>
      </c>
      <c r="AU138" s="228" t="s">
        <v>84</v>
      </c>
      <c r="AY138" s="14" t="s">
        <v>126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82</v>
      </c>
      <c r="BK138" s="229">
        <f>ROUND(I138*H138,2)</f>
        <v>0</v>
      </c>
      <c r="BL138" s="14" t="s">
        <v>132</v>
      </c>
      <c r="BM138" s="228" t="s">
        <v>355</v>
      </c>
    </row>
    <row r="139" s="2" customFormat="1" ht="24.15" customHeight="1">
      <c r="A139" s="35"/>
      <c r="B139" s="36"/>
      <c r="C139" s="216" t="s">
        <v>183</v>
      </c>
      <c r="D139" s="216" t="s">
        <v>128</v>
      </c>
      <c r="E139" s="217" t="s">
        <v>209</v>
      </c>
      <c r="F139" s="218" t="s">
        <v>210</v>
      </c>
      <c r="G139" s="219" t="s">
        <v>166</v>
      </c>
      <c r="H139" s="220">
        <v>16.096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39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132</v>
      </c>
      <c r="AT139" s="228" t="s">
        <v>128</v>
      </c>
      <c r="AU139" s="228" t="s">
        <v>84</v>
      </c>
      <c r="AY139" s="14" t="s">
        <v>126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82</v>
      </c>
      <c r="BK139" s="229">
        <f>ROUND(I139*H139,2)</f>
        <v>0</v>
      </c>
      <c r="BL139" s="14" t="s">
        <v>132</v>
      </c>
      <c r="BM139" s="228" t="s">
        <v>356</v>
      </c>
    </row>
    <row r="140" s="2" customFormat="1" ht="16.5" customHeight="1">
      <c r="A140" s="35"/>
      <c r="B140" s="36"/>
      <c r="C140" s="230" t="s">
        <v>187</v>
      </c>
      <c r="D140" s="230" t="s">
        <v>212</v>
      </c>
      <c r="E140" s="231" t="s">
        <v>213</v>
      </c>
      <c r="F140" s="232" t="s">
        <v>214</v>
      </c>
      <c r="G140" s="233" t="s">
        <v>202</v>
      </c>
      <c r="H140" s="234">
        <v>12.877000000000001</v>
      </c>
      <c r="I140" s="235"/>
      <c r="J140" s="236">
        <f>ROUND(I140*H140,2)</f>
        <v>0</v>
      </c>
      <c r="K140" s="237"/>
      <c r="L140" s="238"/>
      <c r="M140" s="239" t="s">
        <v>1</v>
      </c>
      <c r="N140" s="240" t="s">
        <v>39</v>
      </c>
      <c r="O140" s="88"/>
      <c r="P140" s="226">
        <f>O140*H140</f>
        <v>0</v>
      </c>
      <c r="Q140" s="226">
        <v>1</v>
      </c>
      <c r="R140" s="226">
        <f>Q140*H140</f>
        <v>12.877000000000001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159</v>
      </c>
      <c r="AT140" s="228" t="s">
        <v>212</v>
      </c>
      <c r="AU140" s="228" t="s">
        <v>84</v>
      </c>
      <c r="AY140" s="14" t="s">
        <v>126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82</v>
      </c>
      <c r="BK140" s="229">
        <f>ROUND(I140*H140,2)</f>
        <v>0</v>
      </c>
      <c r="BL140" s="14" t="s">
        <v>132</v>
      </c>
      <c r="BM140" s="228" t="s">
        <v>357</v>
      </c>
    </row>
    <row r="141" s="2" customFormat="1" ht="24.15" customHeight="1">
      <c r="A141" s="35"/>
      <c r="B141" s="36"/>
      <c r="C141" s="216" t="s">
        <v>191</v>
      </c>
      <c r="D141" s="216" t="s">
        <v>128</v>
      </c>
      <c r="E141" s="217" t="s">
        <v>217</v>
      </c>
      <c r="F141" s="218" t="s">
        <v>218</v>
      </c>
      <c r="G141" s="219" t="s">
        <v>166</v>
      </c>
      <c r="H141" s="220">
        <v>4.0259999999999998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39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132</v>
      </c>
      <c r="AT141" s="228" t="s">
        <v>128</v>
      </c>
      <c r="AU141" s="228" t="s">
        <v>84</v>
      </c>
      <c r="AY141" s="14" t="s">
        <v>126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82</v>
      </c>
      <c r="BK141" s="229">
        <f>ROUND(I141*H141,2)</f>
        <v>0</v>
      </c>
      <c r="BL141" s="14" t="s">
        <v>132</v>
      </c>
      <c r="BM141" s="228" t="s">
        <v>358</v>
      </c>
    </row>
    <row r="142" s="2" customFormat="1" ht="16.5" customHeight="1">
      <c r="A142" s="35"/>
      <c r="B142" s="36"/>
      <c r="C142" s="230" t="s">
        <v>195</v>
      </c>
      <c r="D142" s="230" t="s">
        <v>212</v>
      </c>
      <c r="E142" s="231" t="s">
        <v>221</v>
      </c>
      <c r="F142" s="232" t="s">
        <v>222</v>
      </c>
      <c r="G142" s="233" t="s">
        <v>202</v>
      </c>
      <c r="H142" s="234">
        <v>6.4420000000000002</v>
      </c>
      <c r="I142" s="235"/>
      <c r="J142" s="236">
        <f>ROUND(I142*H142,2)</f>
        <v>0</v>
      </c>
      <c r="K142" s="237"/>
      <c r="L142" s="238"/>
      <c r="M142" s="239" t="s">
        <v>1</v>
      </c>
      <c r="N142" s="240" t="s">
        <v>39</v>
      </c>
      <c r="O142" s="88"/>
      <c r="P142" s="226">
        <f>O142*H142</f>
        <v>0</v>
      </c>
      <c r="Q142" s="226">
        <v>1</v>
      </c>
      <c r="R142" s="226">
        <f>Q142*H142</f>
        <v>6.4420000000000002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159</v>
      </c>
      <c r="AT142" s="228" t="s">
        <v>212</v>
      </c>
      <c r="AU142" s="228" t="s">
        <v>84</v>
      </c>
      <c r="AY142" s="14" t="s">
        <v>126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82</v>
      </c>
      <c r="BK142" s="229">
        <f>ROUND(I142*H142,2)</f>
        <v>0</v>
      </c>
      <c r="BL142" s="14" t="s">
        <v>132</v>
      </c>
      <c r="BM142" s="228" t="s">
        <v>359</v>
      </c>
    </row>
    <row r="143" s="12" customFormat="1" ht="22.8" customHeight="1">
      <c r="A143" s="12"/>
      <c r="B143" s="200"/>
      <c r="C143" s="201"/>
      <c r="D143" s="202" t="s">
        <v>73</v>
      </c>
      <c r="E143" s="214" t="s">
        <v>132</v>
      </c>
      <c r="F143" s="214" t="s">
        <v>228</v>
      </c>
      <c r="G143" s="201"/>
      <c r="H143" s="201"/>
      <c r="I143" s="204"/>
      <c r="J143" s="215">
        <f>BK143</f>
        <v>0</v>
      </c>
      <c r="K143" s="201"/>
      <c r="L143" s="206"/>
      <c r="M143" s="207"/>
      <c r="N143" s="208"/>
      <c r="O143" s="208"/>
      <c r="P143" s="209">
        <f>SUM(P144:P147)</f>
        <v>0</v>
      </c>
      <c r="Q143" s="208"/>
      <c r="R143" s="209">
        <f>SUM(R144:R147)</f>
        <v>3.6277647000000002</v>
      </c>
      <c r="S143" s="208"/>
      <c r="T143" s="210">
        <f>SUM(T144:T147)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1" t="s">
        <v>82</v>
      </c>
      <c r="AT143" s="212" t="s">
        <v>73</v>
      </c>
      <c r="AU143" s="212" t="s">
        <v>82</v>
      </c>
      <c r="AY143" s="211" t="s">
        <v>126</v>
      </c>
      <c r="BK143" s="213">
        <f>SUM(BK144:BK147)</f>
        <v>0</v>
      </c>
    </row>
    <row r="144" s="2" customFormat="1" ht="16.5" customHeight="1">
      <c r="A144" s="35"/>
      <c r="B144" s="36"/>
      <c r="C144" s="216" t="s">
        <v>199</v>
      </c>
      <c r="D144" s="216" t="s">
        <v>128</v>
      </c>
      <c r="E144" s="217" t="s">
        <v>230</v>
      </c>
      <c r="F144" s="218" t="s">
        <v>231</v>
      </c>
      <c r="G144" s="219" t="s">
        <v>166</v>
      </c>
      <c r="H144" s="220">
        <v>1.3420000000000001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39</v>
      </c>
      <c r="O144" s="88"/>
      <c r="P144" s="226">
        <f>O144*H144</f>
        <v>0</v>
      </c>
      <c r="Q144" s="226">
        <v>1.8907700000000001</v>
      </c>
      <c r="R144" s="226">
        <f>Q144*H144</f>
        <v>2.5374133400000001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132</v>
      </c>
      <c r="AT144" s="228" t="s">
        <v>128</v>
      </c>
      <c r="AU144" s="228" t="s">
        <v>84</v>
      </c>
      <c r="AY144" s="14" t="s">
        <v>126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82</v>
      </c>
      <c r="BK144" s="229">
        <f>ROUND(I144*H144,2)</f>
        <v>0</v>
      </c>
      <c r="BL144" s="14" t="s">
        <v>132</v>
      </c>
      <c r="BM144" s="228" t="s">
        <v>360</v>
      </c>
    </row>
    <row r="145" s="2" customFormat="1" ht="24.15" customHeight="1">
      <c r="A145" s="35"/>
      <c r="B145" s="36"/>
      <c r="C145" s="216" t="s">
        <v>204</v>
      </c>
      <c r="D145" s="216" t="s">
        <v>128</v>
      </c>
      <c r="E145" s="217" t="s">
        <v>234</v>
      </c>
      <c r="F145" s="218" t="s">
        <v>235</v>
      </c>
      <c r="G145" s="219" t="s">
        <v>166</v>
      </c>
      <c r="H145" s="220">
        <v>0.44800000000000001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39</v>
      </c>
      <c r="O145" s="88"/>
      <c r="P145" s="226">
        <f>O145*H145</f>
        <v>0</v>
      </c>
      <c r="Q145" s="226">
        <v>2.3010199999999998</v>
      </c>
      <c r="R145" s="226">
        <f>Q145*H145</f>
        <v>1.0308569599999999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132</v>
      </c>
      <c r="AT145" s="228" t="s">
        <v>128</v>
      </c>
      <c r="AU145" s="228" t="s">
        <v>84</v>
      </c>
      <c r="AY145" s="14" t="s">
        <v>126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82</v>
      </c>
      <c r="BK145" s="229">
        <f>ROUND(I145*H145,2)</f>
        <v>0</v>
      </c>
      <c r="BL145" s="14" t="s">
        <v>132</v>
      </c>
      <c r="BM145" s="228" t="s">
        <v>361</v>
      </c>
    </row>
    <row r="146" s="2" customFormat="1" ht="24.15" customHeight="1">
      <c r="A146" s="35"/>
      <c r="B146" s="36"/>
      <c r="C146" s="216" t="s">
        <v>208</v>
      </c>
      <c r="D146" s="216" t="s">
        <v>128</v>
      </c>
      <c r="E146" s="217" t="s">
        <v>238</v>
      </c>
      <c r="F146" s="218" t="s">
        <v>239</v>
      </c>
      <c r="G146" s="219" t="s">
        <v>131</v>
      </c>
      <c r="H146" s="220">
        <v>4.4800000000000004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39</v>
      </c>
      <c r="O146" s="88"/>
      <c r="P146" s="226">
        <f>O146*H146</f>
        <v>0</v>
      </c>
      <c r="Q146" s="226">
        <v>0.01328</v>
      </c>
      <c r="R146" s="226">
        <f>Q146*H146</f>
        <v>0.059494400000000003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132</v>
      </c>
      <c r="AT146" s="228" t="s">
        <v>128</v>
      </c>
      <c r="AU146" s="228" t="s">
        <v>84</v>
      </c>
      <c r="AY146" s="14" t="s">
        <v>126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82</v>
      </c>
      <c r="BK146" s="229">
        <f>ROUND(I146*H146,2)</f>
        <v>0</v>
      </c>
      <c r="BL146" s="14" t="s">
        <v>132</v>
      </c>
      <c r="BM146" s="228" t="s">
        <v>362</v>
      </c>
    </row>
    <row r="147" s="2" customFormat="1" ht="24.15" customHeight="1">
      <c r="A147" s="35"/>
      <c r="B147" s="36"/>
      <c r="C147" s="216" t="s">
        <v>7</v>
      </c>
      <c r="D147" s="216" t="s">
        <v>128</v>
      </c>
      <c r="E147" s="217" t="s">
        <v>242</v>
      </c>
      <c r="F147" s="218" t="s">
        <v>243</v>
      </c>
      <c r="G147" s="219" t="s">
        <v>131</v>
      </c>
      <c r="H147" s="220">
        <v>4.4800000000000004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39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132</v>
      </c>
      <c r="AT147" s="228" t="s">
        <v>128</v>
      </c>
      <c r="AU147" s="228" t="s">
        <v>84</v>
      </c>
      <c r="AY147" s="14" t="s">
        <v>126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82</v>
      </c>
      <c r="BK147" s="229">
        <f>ROUND(I147*H147,2)</f>
        <v>0</v>
      </c>
      <c r="BL147" s="14" t="s">
        <v>132</v>
      </c>
      <c r="BM147" s="228" t="s">
        <v>363</v>
      </c>
    </row>
    <row r="148" s="12" customFormat="1" ht="22.8" customHeight="1">
      <c r="A148" s="12"/>
      <c r="B148" s="200"/>
      <c r="C148" s="201"/>
      <c r="D148" s="202" t="s">
        <v>73</v>
      </c>
      <c r="E148" s="214" t="s">
        <v>163</v>
      </c>
      <c r="F148" s="214" t="s">
        <v>278</v>
      </c>
      <c r="G148" s="201"/>
      <c r="H148" s="201"/>
      <c r="I148" s="204"/>
      <c r="J148" s="215">
        <f>BK148</f>
        <v>0</v>
      </c>
      <c r="K148" s="201"/>
      <c r="L148" s="206"/>
      <c r="M148" s="207"/>
      <c r="N148" s="208"/>
      <c r="O148" s="208"/>
      <c r="P148" s="209">
        <f>P149</f>
        <v>0</v>
      </c>
      <c r="Q148" s="208"/>
      <c r="R148" s="209">
        <f>R149</f>
        <v>11.31753</v>
      </c>
      <c r="S148" s="208"/>
      <c r="T148" s="210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1" t="s">
        <v>82</v>
      </c>
      <c r="AT148" s="212" t="s">
        <v>73</v>
      </c>
      <c r="AU148" s="212" t="s">
        <v>82</v>
      </c>
      <c r="AY148" s="211" t="s">
        <v>126</v>
      </c>
      <c r="BK148" s="213">
        <f>BK149</f>
        <v>0</v>
      </c>
    </row>
    <row r="149" s="2" customFormat="1" ht="24.15" customHeight="1">
      <c r="A149" s="35"/>
      <c r="B149" s="36"/>
      <c r="C149" s="216" t="s">
        <v>216</v>
      </c>
      <c r="D149" s="216" t="s">
        <v>128</v>
      </c>
      <c r="E149" s="217" t="s">
        <v>288</v>
      </c>
      <c r="F149" s="218" t="s">
        <v>289</v>
      </c>
      <c r="G149" s="219" t="s">
        <v>290</v>
      </c>
      <c r="H149" s="220">
        <v>7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39</v>
      </c>
      <c r="O149" s="88"/>
      <c r="P149" s="226">
        <f>O149*H149</f>
        <v>0</v>
      </c>
      <c r="Q149" s="226">
        <v>1.61679</v>
      </c>
      <c r="R149" s="226">
        <f>Q149*H149</f>
        <v>11.31753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132</v>
      </c>
      <c r="AT149" s="228" t="s">
        <v>128</v>
      </c>
      <c r="AU149" s="228" t="s">
        <v>84</v>
      </c>
      <c r="AY149" s="14" t="s">
        <v>126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82</v>
      </c>
      <c r="BK149" s="229">
        <f>ROUND(I149*H149,2)</f>
        <v>0</v>
      </c>
      <c r="BL149" s="14" t="s">
        <v>132</v>
      </c>
      <c r="BM149" s="228" t="s">
        <v>364</v>
      </c>
    </row>
    <row r="150" s="12" customFormat="1" ht="25.92" customHeight="1">
      <c r="A150" s="12"/>
      <c r="B150" s="200"/>
      <c r="C150" s="201"/>
      <c r="D150" s="202" t="s">
        <v>73</v>
      </c>
      <c r="E150" s="203" t="s">
        <v>324</v>
      </c>
      <c r="F150" s="203" t="s">
        <v>325</v>
      </c>
      <c r="G150" s="201"/>
      <c r="H150" s="201"/>
      <c r="I150" s="204"/>
      <c r="J150" s="205">
        <f>BK150</f>
        <v>0</v>
      </c>
      <c r="K150" s="201"/>
      <c r="L150" s="206"/>
      <c r="M150" s="207"/>
      <c r="N150" s="208"/>
      <c r="O150" s="208"/>
      <c r="P150" s="209">
        <f>P151+P154</f>
        <v>0</v>
      </c>
      <c r="Q150" s="208"/>
      <c r="R150" s="209">
        <f>R151+R154</f>
        <v>0</v>
      </c>
      <c r="S150" s="208"/>
      <c r="T150" s="210">
        <f>T151+T154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1" t="s">
        <v>145</v>
      </c>
      <c r="AT150" s="212" t="s">
        <v>73</v>
      </c>
      <c r="AU150" s="212" t="s">
        <v>74</v>
      </c>
      <c r="AY150" s="211" t="s">
        <v>126</v>
      </c>
      <c r="BK150" s="213">
        <f>BK151+BK154</f>
        <v>0</v>
      </c>
    </row>
    <row r="151" s="12" customFormat="1" ht="22.8" customHeight="1">
      <c r="A151" s="12"/>
      <c r="B151" s="200"/>
      <c r="C151" s="201"/>
      <c r="D151" s="202" t="s">
        <v>73</v>
      </c>
      <c r="E151" s="214" t="s">
        <v>365</v>
      </c>
      <c r="F151" s="214" t="s">
        <v>366</v>
      </c>
      <c r="G151" s="201"/>
      <c r="H151" s="201"/>
      <c r="I151" s="204"/>
      <c r="J151" s="215">
        <f>BK151</f>
        <v>0</v>
      </c>
      <c r="K151" s="201"/>
      <c r="L151" s="206"/>
      <c r="M151" s="207"/>
      <c r="N151" s="208"/>
      <c r="O151" s="208"/>
      <c r="P151" s="209">
        <f>SUM(P152:P153)</f>
        <v>0</v>
      </c>
      <c r="Q151" s="208"/>
      <c r="R151" s="209">
        <f>SUM(R152:R153)</f>
        <v>0</v>
      </c>
      <c r="S151" s="208"/>
      <c r="T151" s="210">
        <f>SUM(T152:T153)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1" t="s">
        <v>145</v>
      </c>
      <c r="AT151" s="212" t="s">
        <v>73</v>
      </c>
      <c r="AU151" s="212" t="s">
        <v>82</v>
      </c>
      <c r="AY151" s="211" t="s">
        <v>126</v>
      </c>
      <c r="BK151" s="213">
        <f>SUM(BK152:BK153)</f>
        <v>0</v>
      </c>
    </row>
    <row r="152" s="2" customFormat="1" ht="16.5" customHeight="1">
      <c r="A152" s="35"/>
      <c r="B152" s="36"/>
      <c r="C152" s="216" t="s">
        <v>220</v>
      </c>
      <c r="D152" s="216" t="s">
        <v>128</v>
      </c>
      <c r="E152" s="217" t="s">
        <v>367</v>
      </c>
      <c r="F152" s="218" t="s">
        <v>368</v>
      </c>
      <c r="G152" s="219" t="s">
        <v>331</v>
      </c>
      <c r="H152" s="220">
        <v>1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39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332</v>
      </c>
      <c r="AT152" s="228" t="s">
        <v>128</v>
      </c>
      <c r="AU152" s="228" t="s">
        <v>84</v>
      </c>
      <c r="AY152" s="14" t="s">
        <v>126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82</v>
      </c>
      <c r="BK152" s="229">
        <f>ROUND(I152*H152,2)</f>
        <v>0</v>
      </c>
      <c r="BL152" s="14" t="s">
        <v>332</v>
      </c>
      <c r="BM152" s="228" t="s">
        <v>369</v>
      </c>
    </row>
    <row r="153" s="2" customFormat="1" ht="16.5" customHeight="1">
      <c r="A153" s="35"/>
      <c r="B153" s="36"/>
      <c r="C153" s="216" t="s">
        <v>224</v>
      </c>
      <c r="D153" s="216" t="s">
        <v>128</v>
      </c>
      <c r="E153" s="217" t="s">
        <v>370</v>
      </c>
      <c r="F153" s="218" t="s">
        <v>371</v>
      </c>
      <c r="G153" s="219" t="s">
        <v>331</v>
      </c>
      <c r="H153" s="220">
        <v>1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39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332</v>
      </c>
      <c r="AT153" s="228" t="s">
        <v>128</v>
      </c>
      <c r="AU153" s="228" t="s">
        <v>84</v>
      </c>
      <c r="AY153" s="14" t="s">
        <v>126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82</v>
      </c>
      <c r="BK153" s="229">
        <f>ROUND(I153*H153,2)</f>
        <v>0</v>
      </c>
      <c r="BL153" s="14" t="s">
        <v>332</v>
      </c>
      <c r="BM153" s="228" t="s">
        <v>372</v>
      </c>
    </row>
    <row r="154" s="12" customFormat="1" ht="22.8" customHeight="1">
      <c r="A154" s="12"/>
      <c r="B154" s="200"/>
      <c r="C154" s="201"/>
      <c r="D154" s="202" t="s">
        <v>73</v>
      </c>
      <c r="E154" s="214" t="s">
        <v>373</v>
      </c>
      <c r="F154" s="214" t="s">
        <v>374</v>
      </c>
      <c r="G154" s="201"/>
      <c r="H154" s="201"/>
      <c r="I154" s="204"/>
      <c r="J154" s="215">
        <f>BK154</f>
        <v>0</v>
      </c>
      <c r="K154" s="201"/>
      <c r="L154" s="206"/>
      <c r="M154" s="207"/>
      <c r="N154" s="208"/>
      <c r="O154" s="208"/>
      <c r="P154" s="209">
        <f>P155</f>
        <v>0</v>
      </c>
      <c r="Q154" s="208"/>
      <c r="R154" s="209">
        <f>R155</f>
        <v>0</v>
      </c>
      <c r="S154" s="208"/>
      <c r="T154" s="210">
        <f>T155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1" t="s">
        <v>145</v>
      </c>
      <c r="AT154" s="212" t="s">
        <v>73</v>
      </c>
      <c r="AU154" s="212" t="s">
        <v>82</v>
      </c>
      <c r="AY154" s="211" t="s">
        <v>126</v>
      </c>
      <c r="BK154" s="213">
        <f>BK155</f>
        <v>0</v>
      </c>
    </row>
    <row r="155" s="2" customFormat="1" ht="24.15" customHeight="1">
      <c r="A155" s="35"/>
      <c r="B155" s="36"/>
      <c r="C155" s="216" t="s">
        <v>229</v>
      </c>
      <c r="D155" s="216" t="s">
        <v>128</v>
      </c>
      <c r="E155" s="217" t="s">
        <v>375</v>
      </c>
      <c r="F155" s="218" t="s">
        <v>376</v>
      </c>
      <c r="G155" s="219" t="s">
        <v>331</v>
      </c>
      <c r="H155" s="220">
        <v>1</v>
      </c>
      <c r="I155" s="221"/>
      <c r="J155" s="222">
        <f>ROUND(I155*H155,2)</f>
        <v>0</v>
      </c>
      <c r="K155" s="223"/>
      <c r="L155" s="41"/>
      <c r="M155" s="241" t="s">
        <v>1</v>
      </c>
      <c r="N155" s="242" t="s">
        <v>39</v>
      </c>
      <c r="O155" s="243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332</v>
      </c>
      <c r="AT155" s="228" t="s">
        <v>128</v>
      </c>
      <c r="AU155" s="228" t="s">
        <v>84</v>
      </c>
      <c r="AY155" s="14" t="s">
        <v>126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82</v>
      </c>
      <c r="BK155" s="229">
        <f>ROUND(I155*H155,2)</f>
        <v>0</v>
      </c>
      <c r="BL155" s="14" t="s">
        <v>332</v>
      </c>
      <c r="BM155" s="228" t="s">
        <v>377</v>
      </c>
    </row>
    <row r="156" s="2" customFormat="1" ht="6.96" customHeight="1">
      <c r="A156" s="35"/>
      <c r="B156" s="63"/>
      <c r="C156" s="64"/>
      <c r="D156" s="64"/>
      <c r="E156" s="64"/>
      <c r="F156" s="64"/>
      <c r="G156" s="64"/>
      <c r="H156" s="64"/>
      <c r="I156" s="64"/>
      <c r="J156" s="64"/>
      <c r="K156" s="64"/>
      <c r="L156" s="41"/>
      <c r="M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</row>
  </sheetData>
  <sheetProtection sheet="1" autoFilter="0" formatColumns="0" formatRows="0" objects="1" scenarios="1" spinCount="100000" saltValue="QhxATnyKd3B69XDj9hBiw+abeb1mV9nwTRMWac2K6Fuyx8uL18oJ6gL/abcHrI3hlCTBwlvJRjTyOpdMdsZ6pw==" hashValue="Nj6u9DSJF9QDImnQy2lUlJ6mKWTGPS2IfFjNiFP4sUlNsQ6lS2FN/UeaAXvYCIKglQBw1BsawxX+dJaPUu4gjg==" algorithmName="SHA-512" password="EC3B"/>
  <autoFilter ref="C122:K155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94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Rekonstrukce vodovodu a kanalizace ve Znojmě - nám. Svobody-výkaz výměr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30" customHeight="1">
      <c r="A9" s="35"/>
      <c r="B9" s="41"/>
      <c r="C9" s="35"/>
      <c r="D9" s="35"/>
      <c r="E9" s="139" t="s">
        <v>378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16. 10. 2024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ROUND(J124,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ROUND((SUM(BE124:BE188)),  2)</f>
        <v>0</v>
      </c>
      <c r="G33" s="35"/>
      <c r="H33" s="35"/>
      <c r="I33" s="152">
        <v>0.20999999999999999</v>
      </c>
      <c r="J33" s="151">
        <f>ROUND(((SUM(BE124:BE188))*I33),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40</v>
      </c>
      <c r="F34" s="151">
        <f>ROUND((SUM(BF124:BF188)),  2)</f>
        <v>0</v>
      </c>
      <c r="G34" s="35"/>
      <c r="H34" s="35"/>
      <c r="I34" s="152">
        <v>0.12</v>
      </c>
      <c r="J34" s="151">
        <f>ROUND(((SUM(BF124:BF188))*I34),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ROUND((SUM(BG124:BG188)),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ROUND((SUM(BH124:BH188)),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ROUND((SUM(BI124:BI188)),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Rekonstrukce vodovodu a kanalizace ve Znojmě - nám. Svobody-výkaz výměr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30" customHeight="1">
      <c r="A87" s="35"/>
      <c r="B87" s="36"/>
      <c r="C87" s="37"/>
      <c r="D87" s="37"/>
      <c r="E87" s="73" t="str">
        <f>E9</f>
        <v>SO 302-01 - Rekonstrukce kanalizace-zemní práce+montáž kanalizace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Znojmo</v>
      </c>
      <c r="G89" s="37"/>
      <c r="H89" s="37"/>
      <c r="I89" s="29" t="s">
        <v>22</v>
      </c>
      <c r="J89" s="76" t="str">
        <f>IF(J12="","",J12)</f>
        <v>16. 10. 2024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98</v>
      </c>
      <c r="D94" s="173"/>
      <c r="E94" s="173"/>
      <c r="F94" s="173"/>
      <c r="G94" s="173"/>
      <c r="H94" s="173"/>
      <c r="I94" s="173"/>
      <c r="J94" s="174" t="s">
        <v>99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100</v>
      </c>
      <c r="D96" s="37"/>
      <c r="E96" s="37"/>
      <c r="F96" s="37"/>
      <c r="G96" s="37"/>
      <c r="H96" s="37"/>
      <c r="I96" s="37"/>
      <c r="J96" s="107">
        <f>J124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101</v>
      </c>
    </row>
    <row r="97" s="9" customFormat="1" ht="24.96" customHeight="1">
      <c r="A97" s="9"/>
      <c r="B97" s="176"/>
      <c r="C97" s="177"/>
      <c r="D97" s="178" t="s">
        <v>102</v>
      </c>
      <c r="E97" s="179"/>
      <c r="F97" s="179"/>
      <c r="G97" s="179"/>
      <c r="H97" s="179"/>
      <c r="I97" s="179"/>
      <c r="J97" s="180">
        <f>J125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103</v>
      </c>
      <c r="E98" s="185"/>
      <c r="F98" s="185"/>
      <c r="G98" s="185"/>
      <c r="H98" s="185"/>
      <c r="I98" s="185"/>
      <c r="J98" s="186">
        <f>J126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104</v>
      </c>
      <c r="E99" s="185"/>
      <c r="F99" s="185"/>
      <c r="G99" s="185"/>
      <c r="H99" s="185"/>
      <c r="I99" s="185"/>
      <c r="J99" s="186">
        <f>J144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379</v>
      </c>
      <c r="E100" s="185"/>
      <c r="F100" s="185"/>
      <c r="G100" s="185"/>
      <c r="H100" s="185"/>
      <c r="I100" s="185"/>
      <c r="J100" s="186">
        <f>J155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380</v>
      </c>
      <c r="E101" s="185"/>
      <c r="F101" s="185"/>
      <c r="G101" s="185"/>
      <c r="H101" s="185"/>
      <c r="I101" s="185"/>
      <c r="J101" s="186">
        <f>J180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108</v>
      </c>
      <c r="E102" s="185"/>
      <c r="F102" s="185"/>
      <c r="G102" s="185"/>
      <c r="H102" s="185"/>
      <c r="I102" s="185"/>
      <c r="J102" s="186">
        <f>J182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6"/>
      <c r="C103" s="177"/>
      <c r="D103" s="178" t="s">
        <v>109</v>
      </c>
      <c r="E103" s="179"/>
      <c r="F103" s="179"/>
      <c r="G103" s="179"/>
      <c r="H103" s="179"/>
      <c r="I103" s="179"/>
      <c r="J103" s="180">
        <f>J184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2"/>
      <c r="C104" s="183"/>
      <c r="D104" s="184" t="s">
        <v>110</v>
      </c>
      <c r="E104" s="185"/>
      <c r="F104" s="185"/>
      <c r="G104" s="185"/>
      <c r="H104" s="185"/>
      <c r="I104" s="185"/>
      <c r="J104" s="186">
        <f>J185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111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6.25" customHeight="1">
      <c r="A114" s="35"/>
      <c r="B114" s="36"/>
      <c r="C114" s="37"/>
      <c r="D114" s="37"/>
      <c r="E114" s="171" t="str">
        <f>E7</f>
        <v>Rekonstrukce vodovodu a kanalizace ve Znojmě - nám. Svobody-výkaz výměr</v>
      </c>
      <c r="F114" s="29"/>
      <c r="G114" s="29"/>
      <c r="H114" s="29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95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30" customHeight="1">
      <c r="A116" s="35"/>
      <c r="B116" s="36"/>
      <c r="C116" s="37"/>
      <c r="D116" s="37"/>
      <c r="E116" s="73" t="str">
        <f>E9</f>
        <v>SO 302-01 - Rekonstrukce kanalizace-zemní práce+montáž kanalizace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F12</f>
        <v>Znojmo</v>
      </c>
      <c r="G118" s="37"/>
      <c r="H118" s="37"/>
      <c r="I118" s="29" t="s">
        <v>22</v>
      </c>
      <c r="J118" s="76" t="str">
        <f>IF(J12="","",J12)</f>
        <v>16. 10. 2024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7"/>
      <c r="E120" s="37"/>
      <c r="F120" s="24" t="str">
        <f>E15</f>
        <v xml:space="preserve"> </v>
      </c>
      <c r="G120" s="37"/>
      <c r="H120" s="37"/>
      <c r="I120" s="29" t="s">
        <v>30</v>
      </c>
      <c r="J120" s="33" t="str">
        <f>E21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28</v>
      </c>
      <c r="D121" s="37"/>
      <c r="E121" s="37"/>
      <c r="F121" s="24" t="str">
        <f>IF(E18="","",E18)</f>
        <v>Vyplň údaj</v>
      </c>
      <c r="G121" s="37"/>
      <c r="H121" s="37"/>
      <c r="I121" s="29" t="s">
        <v>32</v>
      </c>
      <c r="J121" s="33" t="str">
        <f>E24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88"/>
      <c r="B123" s="189"/>
      <c r="C123" s="190" t="s">
        <v>112</v>
      </c>
      <c r="D123" s="191" t="s">
        <v>59</v>
      </c>
      <c r="E123" s="191" t="s">
        <v>55</v>
      </c>
      <c r="F123" s="191" t="s">
        <v>56</v>
      </c>
      <c r="G123" s="191" t="s">
        <v>113</v>
      </c>
      <c r="H123" s="191" t="s">
        <v>114</v>
      </c>
      <c r="I123" s="191" t="s">
        <v>115</v>
      </c>
      <c r="J123" s="192" t="s">
        <v>99</v>
      </c>
      <c r="K123" s="193" t="s">
        <v>116</v>
      </c>
      <c r="L123" s="194"/>
      <c r="M123" s="97" t="s">
        <v>1</v>
      </c>
      <c r="N123" s="98" t="s">
        <v>38</v>
      </c>
      <c r="O123" s="98" t="s">
        <v>117</v>
      </c>
      <c r="P123" s="98" t="s">
        <v>118</v>
      </c>
      <c r="Q123" s="98" t="s">
        <v>119</v>
      </c>
      <c r="R123" s="98" t="s">
        <v>120</v>
      </c>
      <c r="S123" s="98" t="s">
        <v>121</v>
      </c>
      <c r="T123" s="99" t="s">
        <v>122</v>
      </c>
      <c r="U123" s="188"/>
      <c r="V123" s="188"/>
      <c r="W123" s="188"/>
      <c r="X123" s="188"/>
      <c r="Y123" s="188"/>
      <c r="Z123" s="188"/>
      <c r="AA123" s="188"/>
      <c r="AB123" s="188"/>
      <c r="AC123" s="188"/>
      <c r="AD123" s="188"/>
      <c r="AE123" s="188"/>
    </row>
    <row r="124" s="2" customFormat="1" ht="22.8" customHeight="1">
      <c r="A124" s="35"/>
      <c r="B124" s="36"/>
      <c r="C124" s="104" t="s">
        <v>123</v>
      </c>
      <c r="D124" s="37"/>
      <c r="E124" s="37"/>
      <c r="F124" s="37"/>
      <c r="G124" s="37"/>
      <c r="H124" s="37"/>
      <c r="I124" s="37"/>
      <c r="J124" s="195">
        <f>BK124</f>
        <v>0</v>
      </c>
      <c r="K124" s="37"/>
      <c r="L124" s="41"/>
      <c r="M124" s="100"/>
      <c r="N124" s="196"/>
      <c r="O124" s="101"/>
      <c r="P124" s="197">
        <f>P125+P184</f>
        <v>0</v>
      </c>
      <c r="Q124" s="101"/>
      <c r="R124" s="197">
        <f>R125+R184</f>
        <v>866.27800476999994</v>
      </c>
      <c r="S124" s="101"/>
      <c r="T124" s="198">
        <f>T125+T184</f>
        <v>1.7295200000000002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73</v>
      </c>
      <c r="AU124" s="14" t="s">
        <v>101</v>
      </c>
      <c r="BK124" s="199">
        <f>BK125+BK184</f>
        <v>0</v>
      </c>
    </row>
    <row r="125" s="12" customFormat="1" ht="25.92" customHeight="1">
      <c r="A125" s="12"/>
      <c r="B125" s="200"/>
      <c r="C125" s="201"/>
      <c r="D125" s="202" t="s">
        <v>73</v>
      </c>
      <c r="E125" s="203" t="s">
        <v>124</v>
      </c>
      <c r="F125" s="203" t="s">
        <v>125</v>
      </c>
      <c r="G125" s="201"/>
      <c r="H125" s="201"/>
      <c r="I125" s="204"/>
      <c r="J125" s="205">
        <f>BK125</f>
        <v>0</v>
      </c>
      <c r="K125" s="201"/>
      <c r="L125" s="206"/>
      <c r="M125" s="207"/>
      <c r="N125" s="208"/>
      <c r="O125" s="208"/>
      <c r="P125" s="209">
        <f>P126+P144+P155+P180+P182</f>
        <v>0</v>
      </c>
      <c r="Q125" s="208"/>
      <c r="R125" s="209">
        <f>R126+R144+R155+R180+R182</f>
        <v>866.27800476999994</v>
      </c>
      <c r="S125" s="208"/>
      <c r="T125" s="210">
        <f>T126+T144+T155+T180+T182</f>
        <v>1.7295200000000002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1" t="s">
        <v>82</v>
      </c>
      <c r="AT125" s="212" t="s">
        <v>73</v>
      </c>
      <c r="AU125" s="212" t="s">
        <v>74</v>
      </c>
      <c r="AY125" s="211" t="s">
        <v>126</v>
      </c>
      <c r="BK125" s="213">
        <f>BK126+BK144+BK155+BK180+BK182</f>
        <v>0</v>
      </c>
    </row>
    <row r="126" s="12" customFormat="1" ht="22.8" customHeight="1">
      <c r="A126" s="12"/>
      <c r="B126" s="200"/>
      <c r="C126" s="201"/>
      <c r="D126" s="202" t="s">
        <v>73</v>
      </c>
      <c r="E126" s="214" t="s">
        <v>82</v>
      </c>
      <c r="F126" s="214" t="s">
        <v>127</v>
      </c>
      <c r="G126" s="201"/>
      <c r="H126" s="201"/>
      <c r="I126" s="204"/>
      <c r="J126" s="215">
        <f>BK126</f>
        <v>0</v>
      </c>
      <c r="K126" s="201"/>
      <c r="L126" s="206"/>
      <c r="M126" s="207"/>
      <c r="N126" s="208"/>
      <c r="O126" s="208"/>
      <c r="P126" s="209">
        <f>SUM(P127:P143)</f>
        <v>0</v>
      </c>
      <c r="Q126" s="208"/>
      <c r="R126" s="209">
        <f>SUM(R127:R143)</f>
        <v>656.70720173999996</v>
      </c>
      <c r="S126" s="208"/>
      <c r="T126" s="210">
        <f>SUM(T127:T143)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1" t="s">
        <v>82</v>
      </c>
      <c r="AT126" s="212" t="s">
        <v>73</v>
      </c>
      <c r="AU126" s="212" t="s">
        <v>82</v>
      </c>
      <c r="AY126" s="211" t="s">
        <v>126</v>
      </c>
      <c r="BK126" s="213">
        <f>SUM(BK127:BK143)</f>
        <v>0</v>
      </c>
    </row>
    <row r="127" s="2" customFormat="1" ht="24.15" customHeight="1">
      <c r="A127" s="35"/>
      <c r="B127" s="36"/>
      <c r="C127" s="216" t="s">
        <v>82</v>
      </c>
      <c r="D127" s="216" t="s">
        <v>128</v>
      </c>
      <c r="E127" s="217" t="s">
        <v>146</v>
      </c>
      <c r="F127" s="218" t="s">
        <v>147</v>
      </c>
      <c r="G127" s="219" t="s">
        <v>148</v>
      </c>
      <c r="H127" s="220">
        <v>30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39</v>
      </c>
      <c r="O127" s="88"/>
      <c r="P127" s="226">
        <f>O127*H127</f>
        <v>0</v>
      </c>
      <c r="Q127" s="226">
        <v>3.0000000000000001E-05</v>
      </c>
      <c r="R127" s="226">
        <f>Q127*H127</f>
        <v>0.00089999999999999998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132</v>
      </c>
      <c r="AT127" s="228" t="s">
        <v>128</v>
      </c>
      <c r="AU127" s="228" t="s">
        <v>84</v>
      </c>
      <c r="AY127" s="14" t="s">
        <v>126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82</v>
      </c>
      <c r="BK127" s="229">
        <f>ROUND(I127*H127,2)</f>
        <v>0</v>
      </c>
      <c r="BL127" s="14" t="s">
        <v>132</v>
      </c>
      <c r="BM127" s="228" t="s">
        <v>381</v>
      </c>
    </row>
    <row r="128" s="2" customFormat="1" ht="24.15" customHeight="1">
      <c r="A128" s="35"/>
      <c r="B128" s="36"/>
      <c r="C128" s="216" t="s">
        <v>84</v>
      </c>
      <c r="D128" s="216" t="s">
        <v>128</v>
      </c>
      <c r="E128" s="217" t="s">
        <v>151</v>
      </c>
      <c r="F128" s="218" t="s">
        <v>152</v>
      </c>
      <c r="G128" s="219" t="s">
        <v>153</v>
      </c>
      <c r="H128" s="220">
        <v>4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39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132</v>
      </c>
      <c r="AT128" s="228" t="s">
        <v>128</v>
      </c>
      <c r="AU128" s="228" t="s">
        <v>84</v>
      </c>
      <c r="AY128" s="14" t="s">
        <v>126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82</v>
      </c>
      <c r="BK128" s="229">
        <f>ROUND(I128*H128,2)</f>
        <v>0</v>
      </c>
      <c r="BL128" s="14" t="s">
        <v>132</v>
      </c>
      <c r="BM128" s="228" t="s">
        <v>382</v>
      </c>
    </row>
    <row r="129" s="2" customFormat="1" ht="33" customHeight="1">
      <c r="A129" s="35"/>
      <c r="B129" s="36"/>
      <c r="C129" s="216" t="s">
        <v>137</v>
      </c>
      <c r="D129" s="216" t="s">
        <v>128</v>
      </c>
      <c r="E129" s="217" t="s">
        <v>164</v>
      </c>
      <c r="F129" s="218" t="s">
        <v>165</v>
      </c>
      <c r="G129" s="219" t="s">
        <v>166</v>
      </c>
      <c r="H129" s="220">
        <v>266.92000000000002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39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132</v>
      </c>
      <c r="AT129" s="228" t="s">
        <v>128</v>
      </c>
      <c r="AU129" s="228" t="s">
        <v>84</v>
      </c>
      <c r="AY129" s="14" t="s">
        <v>126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82</v>
      </c>
      <c r="BK129" s="229">
        <f>ROUND(I129*H129,2)</f>
        <v>0</v>
      </c>
      <c r="BL129" s="14" t="s">
        <v>132</v>
      </c>
      <c r="BM129" s="228" t="s">
        <v>383</v>
      </c>
    </row>
    <row r="130" s="2" customFormat="1" ht="33" customHeight="1">
      <c r="A130" s="35"/>
      <c r="B130" s="36"/>
      <c r="C130" s="216" t="s">
        <v>132</v>
      </c>
      <c r="D130" s="216" t="s">
        <v>128</v>
      </c>
      <c r="E130" s="217" t="s">
        <v>169</v>
      </c>
      <c r="F130" s="218" t="s">
        <v>170</v>
      </c>
      <c r="G130" s="219" t="s">
        <v>166</v>
      </c>
      <c r="H130" s="220">
        <v>333.65100000000001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39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132</v>
      </c>
      <c r="AT130" s="228" t="s">
        <v>128</v>
      </c>
      <c r="AU130" s="228" t="s">
        <v>84</v>
      </c>
      <c r="AY130" s="14" t="s">
        <v>126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82</v>
      </c>
      <c r="BK130" s="229">
        <f>ROUND(I130*H130,2)</f>
        <v>0</v>
      </c>
      <c r="BL130" s="14" t="s">
        <v>132</v>
      </c>
      <c r="BM130" s="228" t="s">
        <v>384</v>
      </c>
    </row>
    <row r="131" s="2" customFormat="1" ht="33" customHeight="1">
      <c r="A131" s="35"/>
      <c r="B131" s="36"/>
      <c r="C131" s="216" t="s">
        <v>145</v>
      </c>
      <c r="D131" s="216" t="s">
        <v>128</v>
      </c>
      <c r="E131" s="217" t="s">
        <v>173</v>
      </c>
      <c r="F131" s="218" t="s">
        <v>174</v>
      </c>
      <c r="G131" s="219" t="s">
        <v>166</v>
      </c>
      <c r="H131" s="220">
        <v>66.730000000000004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39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132</v>
      </c>
      <c r="AT131" s="228" t="s">
        <v>128</v>
      </c>
      <c r="AU131" s="228" t="s">
        <v>84</v>
      </c>
      <c r="AY131" s="14" t="s">
        <v>126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82</v>
      </c>
      <c r="BK131" s="229">
        <f>ROUND(I131*H131,2)</f>
        <v>0</v>
      </c>
      <c r="BL131" s="14" t="s">
        <v>132</v>
      </c>
      <c r="BM131" s="228" t="s">
        <v>385</v>
      </c>
    </row>
    <row r="132" s="2" customFormat="1" ht="24.15" customHeight="1">
      <c r="A132" s="35"/>
      <c r="B132" s="36"/>
      <c r="C132" s="216" t="s">
        <v>150</v>
      </c>
      <c r="D132" s="216" t="s">
        <v>128</v>
      </c>
      <c r="E132" s="217" t="s">
        <v>176</v>
      </c>
      <c r="F132" s="218" t="s">
        <v>177</v>
      </c>
      <c r="G132" s="219" t="s">
        <v>166</v>
      </c>
      <c r="H132" s="220">
        <v>94.260000000000005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39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132</v>
      </c>
      <c r="AT132" s="228" t="s">
        <v>128</v>
      </c>
      <c r="AU132" s="228" t="s">
        <v>84</v>
      </c>
      <c r="AY132" s="14" t="s">
        <v>126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82</v>
      </c>
      <c r="BK132" s="229">
        <f>ROUND(I132*H132,2)</f>
        <v>0</v>
      </c>
      <c r="BL132" s="14" t="s">
        <v>132</v>
      </c>
      <c r="BM132" s="228" t="s">
        <v>386</v>
      </c>
    </row>
    <row r="133" s="2" customFormat="1" ht="24.15" customHeight="1">
      <c r="A133" s="35"/>
      <c r="B133" s="36"/>
      <c r="C133" s="216" t="s">
        <v>155</v>
      </c>
      <c r="D133" s="216" t="s">
        <v>128</v>
      </c>
      <c r="E133" s="217" t="s">
        <v>387</v>
      </c>
      <c r="F133" s="218" t="s">
        <v>388</v>
      </c>
      <c r="G133" s="219" t="s">
        <v>131</v>
      </c>
      <c r="H133" s="220">
        <v>808.98599999999999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39</v>
      </c>
      <c r="O133" s="88"/>
      <c r="P133" s="226">
        <f>O133*H133</f>
        <v>0</v>
      </c>
      <c r="Q133" s="226">
        <v>0.00059000000000000003</v>
      </c>
      <c r="R133" s="226">
        <f>Q133*H133</f>
        <v>0.47730174000000003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132</v>
      </c>
      <c r="AT133" s="228" t="s">
        <v>128</v>
      </c>
      <c r="AU133" s="228" t="s">
        <v>84</v>
      </c>
      <c r="AY133" s="14" t="s">
        <v>126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82</v>
      </c>
      <c r="BK133" s="229">
        <f>ROUND(I133*H133,2)</f>
        <v>0</v>
      </c>
      <c r="BL133" s="14" t="s">
        <v>132</v>
      </c>
      <c r="BM133" s="228" t="s">
        <v>389</v>
      </c>
    </row>
    <row r="134" s="2" customFormat="1" ht="24.15" customHeight="1">
      <c r="A134" s="35"/>
      <c r="B134" s="36"/>
      <c r="C134" s="216" t="s">
        <v>159</v>
      </c>
      <c r="D134" s="216" t="s">
        <v>128</v>
      </c>
      <c r="E134" s="217" t="s">
        <v>390</v>
      </c>
      <c r="F134" s="218" t="s">
        <v>391</v>
      </c>
      <c r="G134" s="219" t="s">
        <v>131</v>
      </c>
      <c r="H134" s="220">
        <v>808.98599999999999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39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132</v>
      </c>
      <c r="AT134" s="228" t="s">
        <v>128</v>
      </c>
      <c r="AU134" s="228" t="s">
        <v>84</v>
      </c>
      <c r="AY134" s="14" t="s">
        <v>126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82</v>
      </c>
      <c r="BK134" s="229">
        <f>ROUND(I134*H134,2)</f>
        <v>0</v>
      </c>
      <c r="BL134" s="14" t="s">
        <v>132</v>
      </c>
      <c r="BM134" s="228" t="s">
        <v>392</v>
      </c>
    </row>
    <row r="135" s="2" customFormat="1" ht="37.8" customHeight="1">
      <c r="A135" s="35"/>
      <c r="B135" s="36"/>
      <c r="C135" s="216" t="s">
        <v>163</v>
      </c>
      <c r="D135" s="216" t="s">
        <v>128</v>
      </c>
      <c r="E135" s="217" t="s">
        <v>349</v>
      </c>
      <c r="F135" s="218" t="s">
        <v>350</v>
      </c>
      <c r="G135" s="219" t="s">
        <v>166</v>
      </c>
      <c r="H135" s="220">
        <v>590.41300000000001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39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132</v>
      </c>
      <c r="AT135" s="228" t="s">
        <v>128</v>
      </c>
      <c r="AU135" s="228" t="s">
        <v>84</v>
      </c>
      <c r="AY135" s="14" t="s">
        <v>126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82</v>
      </c>
      <c r="BK135" s="229">
        <f>ROUND(I135*H135,2)</f>
        <v>0</v>
      </c>
      <c r="BL135" s="14" t="s">
        <v>132</v>
      </c>
      <c r="BM135" s="228" t="s">
        <v>393</v>
      </c>
    </row>
    <row r="136" s="2" customFormat="1" ht="37.8" customHeight="1">
      <c r="A136" s="35"/>
      <c r="B136" s="36"/>
      <c r="C136" s="216" t="s">
        <v>168</v>
      </c>
      <c r="D136" s="216" t="s">
        <v>128</v>
      </c>
      <c r="E136" s="217" t="s">
        <v>192</v>
      </c>
      <c r="F136" s="218" t="s">
        <v>193</v>
      </c>
      <c r="G136" s="219" t="s">
        <v>166</v>
      </c>
      <c r="H136" s="220">
        <v>76.888000000000005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39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132</v>
      </c>
      <c r="AT136" s="228" t="s">
        <v>128</v>
      </c>
      <c r="AU136" s="228" t="s">
        <v>84</v>
      </c>
      <c r="AY136" s="14" t="s">
        <v>126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82</v>
      </c>
      <c r="BK136" s="229">
        <f>ROUND(I136*H136,2)</f>
        <v>0</v>
      </c>
      <c r="BL136" s="14" t="s">
        <v>132</v>
      </c>
      <c r="BM136" s="228" t="s">
        <v>394</v>
      </c>
    </row>
    <row r="137" s="2" customFormat="1" ht="24.15" customHeight="1">
      <c r="A137" s="35"/>
      <c r="B137" s="36"/>
      <c r="C137" s="216" t="s">
        <v>172</v>
      </c>
      <c r="D137" s="216" t="s">
        <v>128</v>
      </c>
      <c r="E137" s="217" t="s">
        <v>196</v>
      </c>
      <c r="F137" s="218" t="s">
        <v>197</v>
      </c>
      <c r="G137" s="219" t="s">
        <v>166</v>
      </c>
      <c r="H137" s="220">
        <v>590.41300000000001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39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132</v>
      </c>
      <c r="AT137" s="228" t="s">
        <v>128</v>
      </c>
      <c r="AU137" s="228" t="s">
        <v>84</v>
      </c>
      <c r="AY137" s="14" t="s">
        <v>126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82</v>
      </c>
      <c r="BK137" s="229">
        <f>ROUND(I137*H137,2)</f>
        <v>0</v>
      </c>
      <c r="BL137" s="14" t="s">
        <v>132</v>
      </c>
      <c r="BM137" s="228" t="s">
        <v>395</v>
      </c>
    </row>
    <row r="138" s="2" customFormat="1" ht="33" customHeight="1">
      <c r="A138" s="35"/>
      <c r="B138" s="36"/>
      <c r="C138" s="216" t="s">
        <v>8</v>
      </c>
      <c r="D138" s="216" t="s">
        <v>128</v>
      </c>
      <c r="E138" s="217" t="s">
        <v>200</v>
      </c>
      <c r="F138" s="218" t="s">
        <v>201</v>
      </c>
      <c r="G138" s="219" t="s">
        <v>202</v>
      </c>
      <c r="H138" s="220">
        <v>123.008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39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132</v>
      </c>
      <c r="AT138" s="228" t="s">
        <v>128</v>
      </c>
      <c r="AU138" s="228" t="s">
        <v>84</v>
      </c>
      <c r="AY138" s="14" t="s">
        <v>126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82</v>
      </c>
      <c r="BK138" s="229">
        <f>ROUND(I138*H138,2)</f>
        <v>0</v>
      </c>
      <c r="BL138" s="14" t="s">
        <v>132</v>
      </c>
      <c r="BM138" s="228" t="s">
        <v>396</v>
      </c>
    </row>
    <row r="139" s="2" customFormat="1" ht="16.5" customHeight="1">
      <c r="A139" s="35"/>
      <c r="B139" s="36"/>
      <c r="C139" s="216" t="s">
        <v>179</v>
      </c>
      <c r="D139" s="216" t="s">
        <v>128</v>
      </c>
      <c r="E139" s="217" t="s">
        <v>205</v>
      </c>
      <c r="F139" s="218" t="s">
        <v>206</v>
      </c>
      <c r="G139" s="219" t="s">
        <v>166</v>
      </c>
      <c r="H139" s="220">
        <v>76.888000000000005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39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132</v>
      </c>
      <c r="AT139" s="228" t="s">
        <v>128</v>
      </c>
      <c r="AU139" s="228" t="s">
        <v>84</v>
      </c>
      <c r="AY139" s="14" t="s">
        <v>126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82</v>
      </c>
      <c r="BK139" s="229">
        <f>ROUND(I139*H139,2)</f>
        <v>0</v>
      </c>
      <c r="BL139" s="14" t="s">
        <v>132</v>
      </c>
      <c r="BM139" s="228" t="s">
        <v>397</v>
      </c>
    </row>
    <row r="140" s="2" customFormat="1" ht="24.15" customHeight="1">
      <c r="A140" s="35"/>
      <c r="B140" s="36"/>
      <c r="C140" s="216" t="s">
        <v>183</v>
      </c>
      <c r="D140" s="216" t="s">
        <v>128</v>
      </c>
      <c r="E140" s="217" t="s">
        <v>209</v>
      </c>
      <c r="F140" s="218" t="s">
        <v>210</v>
      </c>
      <c r="G140" s="219" t="s">
        <v>166</v>
      </c>
      <c r="H140" s="220">
        <v>590.41300000000001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39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132</v>
      </c>
      <c r="AT140" s="228" t="s">
        <v>128</v>
      </c>
      <c r="AU140" s="228" t="s">
        <v>84</v>
      </c>
      <c r="AY140" s="14" t="s">
        <v>126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82</v>
      </c>
      <c r="BK140" s="229">
        <f>ROUND(I140*H140,2)</f>
        <v>0</v>
      </c>
      <c r="BL140" s="14" t="s">
        <v>132</v>
      </c>
      <c r="BM140" s="228" t="s">
        <v>398</v>
      </c>
    </row>
    <row r="141" s="2" customFormat="1" ht="16.5" customHeight="1">
      <c r="A141" s="35"/>
      <c r="B141" s="36"/>
      <c r="C141" s="230" t="s">
        <v>187</v>
      </c>
      <c r="D141" s="230" t="s">
        <v>212</v>
      </c>
      <c r="E141" s="231" t="s">
        <v>213</v>
      </c>
      <c r="F141" s="232" t="s">
        <v>214</v>
      </c>
      <c r="G141" s="233" t="s">
        <v>202</v>
      </c>
      <c r="H141" s="234">
        <v>472.32999999999998</v>
      </c>
      <c r="I141" s="235"/>
      <c r="J141" s="236">
        <f>ROUND(I141*H141,2)</f>
        <v>0</v>
      </c>
      <c r="K141" s="237"/>
      <c r="L141" s="238"/>
      <c r="M141" s="239" t="s">
        <v>1</v>
      </c>
      <c r="N141" s="240" t="s">
        <v>39</v>
      </c>
      <c r="O141" s="88"/>
      <c r="P141" s="226">
        <f>O141*H141</f>
        <v>0</v>
      </c>
      <c r="Q141" s="226">
        <v>1</v>
      </c>
      <c r="R141" s="226">
        <f>Q141*H141</f>
        <v>472.32999999999998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159</v>
      </c>
      <c r="AT141" s="228" t="s">
        <v>212</v>
      </c>
      <c r="AU141" s="228" t="s">
        <v>84</v>
      </c>
      <c r="AY141" s="14" t="s">
        <v>126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82</v>
      </c>
      <c r="BK141" s="229">
        <f>ROUND(I141*H141,2)</f>
        <v>0</v>
      </c>
      <c r="BL141" s="14" t="s">
        <v>132</v>
      </c>
      <c r="BM141" s="228" t="s">
        <v>399</v>
      </c>
    </row>
    <row r="142" s="2" customFormat="1" ht="24.15" customHeight="1">
      <c r="A142" s="35"/>
      <c r="B142" s="36"/>
      <c r="C142" s="216" t="s">
        <v>191</v>
      </c>
      <c r="D142" s="216" t="s">
        <v>128</v>
      </c>
      <c r="E142" s="217" t="s">
        <v>217</v>
      </c>
      <c r="F142" s="218" t="s">
        <v>218</v>
      </c>
      <c r="G142" s="219" t="s">
        <v>166</v>
      </c>
      <c r="H142" s="220">
        <v>114.937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39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132</v>
      </c>
      <c r="AT142" s="228" t="s">
        <v>128</v>
      </c>
      <c r="AU142" s="228" t="s">
        <v>84</v>
      </c>
      <c r="AY142" s="14" t="s">
        <v>126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82</v>
      </c>
      <c r="BK142" s="229">
        <f>ROUND(I142*H142,2)</f>
        <v>0</v>
      </c>
      <c r="BL142" s="14" t="s">
        <v>132</v>
      </c>
      <c r="BM142" s="228" t="s">
        <v>400</v>
      </c>
    </row>
    <row r="143" s="2" customFormat="1" ht="16.5" customHeight="1">
      <c r="A143" s="35"/>
      <c r="B143" s="36"/>
      <c r="C143" s="230" t="s">
        <v>195</v>
      </c>
      <c r="D143" s="230" t="s">
        <v>212</v>
      </c>
      <c r="E143" s="231" t="s">
        <v>221</v>
      </c>
      <c r="F143" s="232" t="s">
        <v>222</v>
      </c>
      <c r="G143" s="233" t="s">
        <v>202</v>
      </c>
      <c r="H143" s="234">
        <v>183.899</v>
      </c>
      <c r="I143" s="235"/>
      <c r="J143" s="236">
        <f>ROUND(I143*H143,2)</f>
        <v>0</v>
      </c>
      <c r="K143" s="237"/>
      <c r="L143" s="238"/>
      <c r="M143" s="239" t="s">
        <v>1</v>
      </c>
      <c r="N143" s="240" t="s">
        <v>39</v>
      </c>
      <c r="O143" s="88"/>
      <c r="P143" s="226">
        <f>O143*H143</f>
        <v>0</v>
      </c>
      <c r="Q143" s="226">
        <v>1</v>
      </c>
      <c r="R143" s="226">
        <f>Q143*H143</f>
        <v>183.899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159</v>
      </c>
      <c r="AT143" s="228" t="s">
        <v>212</v>
      </c>
      <c r="AU143" s="228" t="s">
        <v>84</v>
      </c>
      <c r="AY143" s="14" t="s">
        <v>126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82</v>
      </c>
      <c r="BK143" s="229">
        <f>ROUND(I143*H143,2)</f>
        <v>0</v>
      </c>
      <c r="BL143" s="14" t="s">
        <v>132</v>
      </c>
      <c r="BM143" s="228" t="s">
        <v>401</v>
      </c>
    </row>
    <row r="144" s="12" customFormat="1" ht="22.8" customHeight="1">
      <c r="A144" s="12"/>
      <c r="B144" s="200"/>
      <c r="C144" s="201"/>
      <c r="D144" s="202" t="s">
        <v>73</v>
      </c>
      <c r="E144" s="214" t="s">
        <v>132</v>
      </c>
      <c r="F144" s="214" t="s">
        <v>228</v>
      </c>
      <c r="G144" s="201"/>
      <c r="H144" s="201"/>
      <c r="I144" s="204"/>
      <c r="J144" s="215">
        <f>BK144</f>
        <v>0</v>
      </c>
      <c r="K144" s="201"/>
      <c r="L144" s="206"/>
      <c r="M144" s="207"/>
      <c r="N144" s="208"/>
      <c r="O144" s="208"/>
      <c r="P144" s="209">
        <f>SUM(P145:P154)</f>
        <v>0</v>
      </c>
      <c r="Q144" s="208"/>
      <c r="R144" s="209">
        <f>SUM(R145:R154)</f>
        <v>161.80618680999999</v>
      </c>
      <c r="S144" s="208"/>
      <c r="T144" s="210">
        <f>SUM(T145:T154)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1" t="s">
        <v>82</v>
      </c>
      <c r="AT144" s="212" t="s">
        <v>73</v>
      </c>
      <c r="AU144" s="212" t="s">
        <v>82</v>
      </c>
      <c r="AY144" s="211" t="s">
        <v>126</v>
      </c>
      <c r="BK144" s="213">
        <f>SUM(BK145:BK154)</f>
        <v>0</v>
      </c>
    </row>
    <row r="145" s="2" customFormat="1" ht="16.5" customHeight="1">
      <c r="A145" s="35"/>
      <c r="B145" s="36"/>
      <c r="C145" s="216" t="s">
        <v>199</v>
      </c>
      <c r="D145" s="216" t="s">
        <v>128</v>
      </c>
      <c r="E145" s="217" t="s">
        <v>402</v>
      </c>
      <c r="F145" s="218" t="s">
        <v>403</v>
      </c>
      <c r="G145" s="219" t="s">
        <v>166</v>
      </c>
      <c r="H145" s="220">
        <v>26.315000000000001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39</v>
      </c>
      <c r="O145" s="88"/>
      <c r="P145" s="226">
        <f>O145*H145</f>
        <v>0</v>
      </c>
      <c r="Q145" s="226">
        <v>1.7034</v>
      </c>
      <c r="R145" s="226">
        <f>Q145*H145</f>
        <v>44.824971000000005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132</v>
      </c>
      <c r="AT145" s="228" t="s">
        <v>128</v>
      </c>
      <c r="AU145" s="228" t="s">
        <v>84</v>
      </c>
      <c r="AY145" s="14" t="s">
        <v>126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82</v>
      </c>
      <c r="BK145" s="229">
        <f>ROUND(I145*H145,2)</f>
        <v>0</v>
      </c>
      <c r="BL145" s="14" t="s">
        <v>132</v>
      </c>
      <c r="BM145" s="228" t="s">
        <v>404</v>
      </c>
    </row>
    <row r="146" s="2" customFormat="1" ht="16.5" customHeight="1">
      <c r="A146" s="35"/>
      <c r="B146" s="36"/>
      <c r="C146" s="216" t="s">
        <v>204</v>
      </c>
      <c r="D146" s="216" t="s">
        <v>128</v>
      </c>
      <c r="E146" s="217" t="s">
        <v>230</v>
      </c>
      <c r="F146" s="218" t="s">
        <v>231</v>
      </c>
      <c r="G146" s="219" t="s">
        <v>166</v>
      </c>
      <c r="H146" s="220">
        <v>2.625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39</v>
      </c>
      <c r="O146" s="88"/>
      <c r="P146" s="226">
        <f>O146*H146</f>
        <v>0</v>
      </c>
      <c r="Q146" s="226">
        <v>1.8907700000000001</v>
      </c>
      <c r="R146" s="226">
        <f>Q146*H146</f>
        <v>4.96327125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132</v>
      </c>
      <c r="AT146" s="228" t="s">
        <v>128</v>
      </c>
      <c r="AU146" s="228" t="s">
        <v>84</v>
      </c>
      <c r="AY146" s="14" t="s">
        <v>126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82</v>
      </c>
      <c r="BK146" s="229">
        <f>ROUND(I146*H146,2)</f>
        <v>0</v>
      </c>
      <c r="BL146" s="14" t="s">
        <v>132</v>
      </c>
      <c r="BM146" s="228" t="s">
        <v>405</v>
      </c>
    </row>
    <row r="147" s="2" customFormat="1" ht="24.15" customHeight="1">
      <c r="A147" s="35"/>
      <c r="B147" s="36"/>
      <c r="C147" s="216" t="s">
        <v>208</v>
      </c>
      <c r="D147" s="216" t="s">
        <v>128</v>
      </c>
      <c r="E147" s="217" t="s">
        <v>406</v>
      </c>
      <c r="F147" s="218" t="s">
        <v>407</v>
      </c>
      <c r="G147" s="219" t="s">
        <v>290</v>
      </c>
      <c r="H147" s="220">
        <v>11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39</v>
      </c>
      <c r="O147" s="88"/>
      <c r="P147" s="226">
        <f>O147*H147</f>
        <v>0</v>
      </c>
      <c r="Q147" s="226">
        <v>0.087419999999999998</v>
      </c>
      <c r="R147" s="226">
        <f>Q147*H147</f>
        <v>0.96161999999999992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132</v>
      </c>
      <c r="AT147" s="228" t="s">
        <v>128</v>
      </c>
      <c r="AU147" s="228" t="s">
        <v>84</v>
      </c>
      <c r="AY147" s="14" t="s">
        <v>126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82</v>
      </c>
      <c r="BK147" s="229">
        <f>ROUND(I147*H147,2)</f>
        <v>0</v>
      </c>
      <c r="BL147" s="14" t="s">
        <v>132</v>
      </c>
      <c r="BM147" s="228" t="s">
        <v>408</v>
      </c>
    </row>
    <row r="148" s="2" customFormat="1" ht="16.5" customHeight="1">
      <c r="A148" s="35"/>
      <c r="B148" s="36"/>
      <c r="C148" s="230" t="s">
        <v>7</v>
      </c>
      <c r="D148" s="230" t="s">
        <v>212</v>
      </c>
      <c r="E148" s="231" t="s">
        <v>409</v>
      </c>
      <c r="F148" s="232" t="s">
        <v>410</v>
      </c>
      <c r="G148" s="233" t="s">
        <v>290</v>
      </c>
      <c r="H148" s="234">
        <v>1</v>
      </c>
      <c r="I148" s="235"/>
      <c r="J148" s="236">
        <f>ROUND(I148*H148,2)</f>
        <v>0</v>
      </c>
      <c r="K148" s="237"/>
      <c r="L148" s="238"/>
      <c r="M148" s="239" t="s">
        <v>1</v>
      </c>
      <c r="N148" s="240" t="s">
        <v>39</v>
      </c>
      <c r="O148" s="88"/>
      <c r="P148" s="226">
        <f>O148*H148</f>
        <v>0</v>
      </c>
      <c r="Q148" s="226">
        <v>0.040000000000000001</v>
      </c>
      <c r="R148" s="226">
        <f>Q148*H148</f>
        <v>0.040000000000000001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159</v>
      </c>
      <c r="AT148" s="228" t="s">
        <v>212</v>
      </c>
      <c r="AU148" s="228" t="s">
        <v>84</v>
      </c>
      <c r="AY148" s="14" t="s">
        <v>126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82</v>
      </c>
      <c r="BK148" s="229">
        <f>ROUND(I148*H148,2)</f>
        <v>0</v>
      </c>
      <c r="BL148" s="14" t="s">
        <v>132</v>
      </c>
      <c r="BM148" s="228" t="s">
        <v>411</v>
      </c>
    </row>
    <row r="149" s="2" customFormat="1" ht="16.5" customHeight="1">
      <c r="A149" s="35"/>
      <c r="B149" s="36"/>
      <c r="C149" s="230" t="s">
        <v>216</v>
      </c>
      <c r="D149" s="230" t="s">
        <v>212</v>
      </c>
      <c r="E149" s="231" t="s">
        <v>412</v>
      </c>
      <c r="F149" s="232" t="s">
        <v>413</v>
      </c>
      <c r="G149" s="233" t="s">
        <v>290</v>
      </c>
      <c r="H149" s="234">
        <v>4</v>
      </c>
      <c r="I149" s="235"/>
      <c r="J149" s="236">
        <f>ROUND(I149*H149,2)</f>
        <v>0</v>
      </c>
      <c r="K149" s="237"/>
      <c r="L149" s="238"/>
      <c r="M149" s="239" t="s">
        <v>1</v>
      </c>
      <c r="N149" s="240" t="s">
        <v>39</v>
      </c>
      <c r="O149" s="88"/>
      <c r="P149" s="226">
        <f>O149*H149</f>
        <v>0</v>
      </c>
      <c r="Q149" s="226">
        <v>0.050999999999999997</v>
      </c>
      <c r="R149" s="226">
        <f>Q149*H149</f>
        <v>0.20399999999999999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159</v>
      </c>
      <c r="AT149" s="228" t="s">
        <v>212</v>
      </c>
      <c r="AU149" s="228" t="s">
        <v>84</v>
      </c>
      <c r="AY149" s="14" t="s">
        <v>126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82</v>
      </c>
      <c r="BK149" s="229">
        <f>ROUND(I149*H149,2)</f>
        <v>0</v>
      </c>
      <c r="BL149" s="14" t="s">
        <v>132</v>
      </c>
      <c r="BM149" s="228" t="s">
        <v>414</v>
      </c>
    </row>
    <row r="150" s="2" customFormat="1" ht="21.75" customHeight="1">
      <c r="A150" s="35"/>
      <c r="B150" s="36"/>
      <c r="C150" s="230" t="s">
        <v>220</v>
      </c>
      <c r="D150" s="230" t="s">
        <v>212</v>
      </c>
      <c r="E150" s="231" t="s">
        <v>415</v>
      </c>
      <c r="F150" s="232" t="s">
        <v>416</v>
      </c>
      <c r="G150" s="233" t="s">
        <v>290</v>
      </c>
      <c r="H150" s="234">
        <v>6</v>
      </c>
      <c r="I150" s="235"/>
      <c r="J150" s="236">
        <f>ROUND(I150*H150,2)</f>
        <v>0</v>
      </c>
      <c r="K150" s="237"/>
      <c r="L150" s="238"/>
      <c r="M150" s="239" t="s">
        <v>1</v>
      </c>
      <c r="N150" s="240" t="s">
        <v>39</v>
      </c>
      <c r="O150" s="88"/>
      <c r="P150" s="226">
        <f>O150*H150</f>
        <v>0</v>
      </c>
      <c r="Q150" s="226">
        <v>0.068000000000000005</v>
      </c>
      <c r="R150" s="226">
        <f>Q150*H150</f>
        <v>0.40800000000000003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159</v>
      </c>
      <c r="AT150" s="228" t="s">
        <v>212</v>
      </c>
      <c r="AU150" s="228" t="s">
        <v>84</v>
      </c>
      <c r="AY150" s="14" t="s">
        <v>126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82</v>
      </c>
      <c r="BK150" s="229">
        <f>ROUND(I150*H150,2)</f>
        <v>0</v>
      </c>
      <c r="BL150" s="14" t="s">
        <v>132</v>
      </c>
      <c r="BM150" s="228" t="s">
        <v>417</v>
      </c>
    </row>
    <row r="151" s="2" customFormat="1" ht="24.15" customHeight="1">
      <c r="A151" s="35"/>
      <c r="B151" s="36"/>
      <c r="C151" s="216" t="s">
        <v>224</v>
      </c>
      <c r="D151" s="216" t="s">
        <v>128</v>
      </c>
      <c r="E151" s="217" t="s">
        <v>418</v>
      </c>
      <c r="F151" s="218" t="s">
        <v>419</v>
      </c>
      <c r="G151" s="219" t="s">
        <v>166</v>
      </c>
      <c r="H151" s="220">
        <v>3.0350000000000001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39</v>
      </c>
      <c r="O151" s="88"/>
      <c r="P151" s="226">
        <f>O151*H151</f>
        <v>0</v>
      </c>
      <c r="Q151" s="226">
        <v>2.3010199999999998</v>
      </c>
      <c r="R151" s="226">
        <f>Q151*H151</f>
        <v>6.9835956999999995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132</v>
      </c>
      <c r="AT151" s="228" t="s">
        <v>128</v>
      </c>
      <c r="AU151" s="228" t="s">
        <v>84</v>
      </c>
      <c r="AY151" s="14" t="s">
        <v>126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82</v>
      </c>
      <c r="BK151" s="229">
        <f>ROUND(I151*H151,2)</f>
        <v>0</v>
      </c>
      <c r="BL151" s="14" t="s">
        <v>132</v>
      </c>
      <c r="BM151" s="228" t="s">
        <v>420</v>
      </c>
    </row>
    <row r="152" s="2" customFormat="1" ht="24.15" customHeight="1">
      <c r="A152" s="35"/>
      <c r="B152" s="36"/>
      <c r="C152" s="216" t="s">
        <v>229</v>
      </c>
      <c r="D152" s="216" t="s">
        <v>128</v>
      </c>
      <c r="E152" s="217" t="s">
        <v>421</v>
      </c>
      <c r="F152" s="218" t="s">
        <v>422</v>
      </c>
      <c r="G152" s="219" t="s">
        <v>166</v>
      </c>
      <c r="H152" s="220">
        <v>44.912999999999997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39</v>
      </c>
      <c r="O152" s="88"/>
      <c r="P152" s="226">
        <f>O152*H152</f>
        <v>0</v>
      </c>
      <c r="Q152" s="226">
        <v>2.3010199999999998</v>
      </c>
      <c r="R152" s="226">
        <f>Q152*H152</f>
        <v>103.34571125999999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132</v>
      </c>
      <c r="AT152" s="228" t="s">
        <v>128</v>
      </c>
      <c r="AU152" s="228" t="s">
        <v>84</v>
      </c>
      <c r="AY152" s="14" t="s">
        <v>126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82</v>
      </c>
      <c r="BK152" s="229">
        <f>ROUND(I152*H152,2)</f>
        <v>0</v>
      </c>
      <c r="BL152" s="14" t="s">
        <v>132</v>
      </c>
      <c r="BM152" s="228" t="s">
        <v>423</v>
      </c>
    </row>
    <row r="153" s="2" customFormat="1" ht="33" customHeight="1">
      <c r="A153" s="35"/>
      <c r="B153" s="36"/>
      <c r="C153" s="216" t="s">
        <v>233</v>
      </c>
      <c r="D153" s="216" t="s">
        <v>128</v>
      </c>
      <c r="E153" s="217" t="s">
        <v>424</v>
      </c>
      <c r="F153" s="218" t="s">
        <v>425</v>
      </c>
      <c r="G153" s="219" t="s">
        <v>131</v>
      </c>
      <c r="H153" s="220">
        <v>9.5199999999999996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39</v>
      </c>
      <c r="O153" s="88"/>
      <c r="P153" s="226">
        <f>O153*H153</f>
        <v>0</v>
      </c>
      <c r="Q153" s="226">
        <v>0.0078799999999999999</v>
      </c>
      <c r="R153" s="226">
        <f>Q153*H153</f>
        <v>0.07501759999999999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132</v>
      </c>
      <c r="AT153" s="228" t="s">
        <v>128</v>
      </c>
      <c r="AU153" s="228" t="s">
        <v>84</v>
      </c>
      <c r="AY153" s="14" t="s">
        <v>126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82</v>
      </c>
      <c r="BK153" s="229">
        <f>ROUND(I153*H153,2)</f>
        <v>0</v>
      </c>
      <c r="BL153" s="14" t="s">
        <v>132</v>
      </c>
      <c r="BM153" s="228" t="s">
        <v>426</v>
      </c>
    </row>
    <row r="154" s="2" customFormat="1" ht="37.8" customHeight="1">
      <c r="A154" s="35"/>
      <c r="B154" s="36"/>
      <c r="C154" s="216" t="s">
        <v>237</v>
      </c>
      <c r="D154" s="216" t="s">
        <v>128</v>
      </c>
      <c r="E154" s="217" t="s">
        <v>427</v>
      </c>
      <c r="F154" s="218" t="s">
        <v>428</v>
      </c>
      <c r="G154" s="219" t="s">
        <v>131</v>
      </c>
      <c r="H154" s="220">
        <v>9.5199999999999996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39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132</v>
      </c>
      <c r="AT154" s="228" t="s">
        <v>128</v>
      </c>
      <c r="AU154" s="228" t="s">
        <v>84</v>
      </c>
      <c r="AY154" s="14" t="s">
        <v>126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82</v>
      </c>
      <c r="BK154" s="229">
        <f>ROUND(I154*H154,2)</f>
        <v>0</v>
      </c>
      <c r="BL154" s="14" t="s">
        <v>132</v>
      </c>
      <c r="BM154" s="228" t="s">
        <v>429</v>
      </c>
    </row>
    <row r="155" s="12" customFormat="1" ht="22.8" customHeight="1">
      <c r="A155" s="12"/>
      <c r="B155" s="200"/>
      <c r="C155" s="201"/>
      <c r="D155" s="202" t="s">
        <v>73</v>
      </c>
      <c r="E155" s="214" t="s">
        <v>159</v>
      </c>
      <c r="F155" s="214" t="s">
        <v>430</v>
      </c>
      <c r="G155" s="201"/>
      <c r="H155" s="201"/>
      <c r="I155" s="204"/>
      <c r="J155" s="215">
        <f>BK155</f>
        <v>0</v>
      </c>
      <c r="K155" s="201"/>
      <c r="L155" s="206"/>
      <c r="M155" s="207"/>
      <c r="N155" s="208"/>
      <c r="O155" s="208"/>
      <c r="P155" s="209">
        <f>SUM(P156:P179)</f>
        <v>0</v>
      </c>
      <c r="Q155" s="208"/>
      <c r="R155" s="209">
        <f>SUM(R156:R179)</f>
        <v>36.447086219999989</v>
      </c>
      <c r="S155" s="208"/>
      <c r="T155" s="210">
        <f>SUM(T156:T179)</f>
        <v>1.7295200000000002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1" t="s">
        <v>82</v>
      </c>
      <c r="AT155" s="212" t="s">
        <v>73</v>
      </c>
      <c r="AU155" s="212" t="s">
        <v>82</v>
      </c>
      <c r="AY155" s="211" t="s">
        <v>126</v>
      </c>
      <c r="BK155" s="213">
        <f>SUM(BK156:BK179)</f>
        <v>0</v>
      </c>
    </row>
    <row r="156" s="2" customFormat="1" ht="33" customHeight="1">
      <c r="A156" s="35"/>
      <c r="B156" s="36"/>
      <c r="C156" s="216" t="s">
        <v>431</v>
      </c>
      <c r="D156" s="216" t="s">
        <v>128</v>
      </c>
      <c r="E156" s="217" t="s">
        <v>432</v>
      </c>
      <c r="F156" s="218" t="s">
        <v>433</v>
      </c>
      <c r="G156" s="219" t="s">
        <v>143</v>
      </c>
      <c r="H156" s="220">
        <v>106.2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39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132</v>
      </c>
      <c r="AT156" s="228" t="s">
        <v>128</v>
      </c>
      <c r="AU156" s="228" t="s">
        <v>84</v>
      </c>
      <c r="AY156" s="14" t="s">
        <v>126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82</v>
      </c>
      <c r="BK156" s="229">
        <f>ROUND(I156*H156,2)</f>
        <v>0</v>
      </c>
      <c r="BL156" s="14" t="s">
        <v>132</v>
      </c>
      <c r="BM156" s="228" t="s">
        <v>434</v>
      </c>
    </row>
    <row r="157" s="2" customFormat="1" ht="24.15" customHeight="1">
      <c r="A157" s="35"/>
      <c r="B157" s="36"/>
      <c r="C157" s="216" t="s">
        <v>435</v>
      </c>
      <c r="D157" s="216" t="s">
        <v>128</v>
      </c>
      <c r="E157" s="217" t="s">
        <v>436</v>
      </c>
      <c r="F157" s="218" t="s">
        <v>437</v>
      </c>
      <c r="G157" s="219" t="s">
        <v>290</v>
      </c>
      <c r="H157" s="220">
        <v>4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39</v>
      </c>
      <c r="O157" s="88"/>
      <c r="P157" s="226">
        <f>O157*H157</f>
        <v>0</v>
      </c>
      <c r="Q157" s="226">
        <v>0.29558000000000001</v>
      </c>
      <c r="R157" s="226">
        <f>Q157*H157</f>
        <v>1.18232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132</v>
      </c>
      <c r="AT157" s="228" t="s">
        <v>128</v>
      </c>
      <c r="AU157" s="228" t="s">
        <v>84</v>
      </c>
      <c r="AY157" s="14" t="s">
        <v>126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82</v>
      </c>
      <c r="BK157" s="229">
        <f>ROUND(I157*H157,2)</f>
        <v>0</v>
      </c>
      <c r="BL157" s="14" t="s">
        <v>132</v>
      </c>
      <c r="BM157" s="228" t="s">
        <v>438</v>
      </c>
    </row>
    <row r="158" s="2" customFormat="1" ht="33" customHeight="1">
      <c r="A158" s="35"/>
      <c r="B158" s="36"/>
      <c r="C158" s="216" t="s">
        <v>439</v>
      </c>
      <c r="D158" s="216" t="s">
        <v>128</v>
      </c>
      <c r="E158" s="217" t="s">
        <v>440</v>
      </c>
      <c r="F158" s="218" t="s">
        <v>441</v>
      </c>
      <c r="G158" s="219" t="s">
        <v>143</v>
      </c>
      <c r="H158" s="220">
        <v>51.100000000000001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39</v>
      </c>
      <c r="O158" s="88"/>
      <c r="P158" s="226">
        <f>O158*H158</f>
        <v>0</v>
      </c>
      <c r="Q158" s="226">
        <v>0.00011</v>
      </c>
      <c r="R158" s="226">
        <f>Q158*H158</f>
        <v>0.0056210000000000001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132</v>
      </c>
      <c r="AT158" s="228" t="s">
        <v>128</v>
      </c>
      <c r="AU158" s="228" t="s">
        <v>84</v>
      </c>
      <c r="AY158" s="14" t="s">
        <v>126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82</v>
      </c>
      <c r="BK158" s="229">
        <f>ROUND(I158*H158,2)</f>
        <v>0</v>
      </c>
      <c r="BL158" s="14" t="s">
        <v>132</v>
      </c>
      <c r="BM158" s="228" t="s">
        <v>442</v>
      </c>
    </row>
    <row r="159" s="2" customFormat="1" ht="33" customHeight="1">
      <c r="A159" s="35"/>
      <c r="B159" s="36"/>
      <c r="C159" s="216" t="s">
        <v>443</v>
      </c>
      <c r="D159" s="216" t="s">
        <v>128</v>
      </c>
      <c r="E159" s="217" t="s">
        <v>444</v>
      </c>
      <c r="F159" s="218" t="s">
        <v>445</v>
      </c>
      <c r="G159" s="219" t="s">
        <v>143</v>
      </c>
      <c r="H159" s="220">
        <v>55.100000000000001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39</v>
      </c>
      <c r="O159" s="88"/>
      <c r="P159" s="226">
        <f>O159*H159</f>
        <v>0</v>
      </c>
      <c r="Q159" s="226">
        <v>0.00013999999999999999</v>
      </c>
      <c r="R159" s="226">
        <f>Q159*H159</f>
        <v>0.0077139999999999995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132</v>
      </c>
      <c r="AT159" s="228" t="s">
        <v>128</v>
      </c>
      <c r="AU159" s="228" t="s">
        <v>84</v>
      </c>
      <c r="AY159" s="14" t="s">
        <v>126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82</v>
      </c>
      <c r="BK159" s="229">
        <f>ROUND(I159*H159,2)</f>
        <v>0</v>
      </c>
      <c r="BL159" s="14" t="s">
        <v>132</v>
      </c>
      <c r="BM159" s="228" t="s">
        <v>446</v>
      </c>
    </row>
    <row r="160" s="2" customFormat="1" ht="24.15" customHeight="1">
      <c r="A160" s="35"/>
      <c r="B160" s="36"/>
      <c r="C160" s="216" t="s">
        <v>447</v>
      </c>
      <c r="D160" s="216" t="s">
        <v>128</v>
      </c>
      <c r="E160" s="217" t="s">
        <v>448</v>
      </c>
      <c r="F160" s="218" t="s">
        <v>449</v>
      </c>
      <c r="G160" s="219" t="s">
        <v>290</v>
      </c>
      <c r="H160" s="220">
        <v>4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39</v>
      </c>
      <c r="O160" s="88"/>
      <c r="P160" s="226">
        <f>O160*H160</f>
        <v>0</v>
      </c>
      <c r="Q160" s="226">
        <v>6.9999999999999994E-05</v>
      </c>
      <c r="R160" s="226">
        <f>Q160*H160</f>
        <v>0.00027999999999999998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132</v>
      </c>
      <c r="AT160" s="228" t="s">
        <v>128</v>
      </c>
      <c r="AU160" s="228" t="s">
        <v>84</v>
      </c>
      <c r="AY160" s="14" t="s">
        <v>126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82</v>
      </c>
      <c r="BK160" s="229">
        <f>ROUND(I160*H160,2)</f>
        <v>0</v>
      </c>
      <c r="BL160" s="14" t="s">
        <v>132</v>
      </c>
      <c r="BM160" s="228" t="s">
        <v>450</v>
      </c>
    </row>
    <row r="161" s="2" customFormat="1" ht="24.15" customHeight="1">
      <c r="A161" s="35"/>
      <c r="B161" s="36"/>
      <c r="C161" s="216" t="s">
        <v>451</v>
      </c>
      <c r="D161" s="216" t="s">
        <v>128</v>
      </c>
      <c r="E161" s="217" t="s">
        <v>452</v>
      </c>
      <c r="F161" s="218" t="s">
        <v>453</v>
      </c>
      <c r="G161" s="219" t="s">
        <v>290</v>
      </c>
      <c r="H161" s="220">
        <v>1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39</v>
      </c>
      <c r="O161" s="88"/>
      <c r="P161" s="226">
        <f>O161*H161</f>
        <v>0</v>
      </c>
      <c r="Q161" s="226">
        <v>9.0000000000000006E-05</v>
      </c>
      <c r="R161" s="226">
        <f>Q161*H161</f>
        <v>9.0000000000000006E-05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132</v>
      </c>
      <c r="AT161" s="228" t="s">
        <v>128</v>
      </c>
      <c r="AU161" s="228" t="s">
        <v>84</v>
      </c>
      <c r="AY161" s="14" t="s">
        <v>126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82</v>
      </c>
      <c r="BK161" s="229">
        <f>ROUND(I161*H161,2)</f>
        <v>0</v>
      </c>
      <c r="BL161" s="14" t="s">
        <v>132</v>
      </c>
      <c r="BM161" s="228" t="s">
        <v>454</v>
      </c>
    </row>
    <row r="162" s="2" customFormat="1" ht="24.15" customHeight="1">
      <c r="A162" s="35"/>
      <c r="B162" s="36"/>
      <c r="C162" s="216" t="s">
        <v>455</v>
      </c>
      <c r="D162" s="216" t="s">
        <v>128</v>
      </c>
      <c r="E162" s="217" t="s">
        <v>456</v>
      </c>
      <c r="F162" s="218" t="s">
        <v>457</v>
      </c>
      <c r="G162" s="219" t="s">
        <v>290</v>
      </c>
      <c r="H162" s="220">
        <v>5</v>
      </c>
      <c r="I162" s="221"/>
      <c r="J162" s="222">
        <f>ROUND(I162*H162,2)</f>
        <v>0</v>
      </c>
      <c r="K162" s="223"/>
      <c r="L162" s="41"/>
      <c r="M162" s="224" t="s">
        <v>1</v>
      </c>
      <c r="N162" s="225" t="s">
        <v>39</v>
      </c>
      <c r="O162" s="88"/>
      <c r="P162" s="226">
        <f>O162*H162</f>
        <v>0</v>
      </c>
      <c r="Q162" s="226">
        <v>0.00017000000000000001</v>
      </c>
      <c r="R162" s="226">
        <f>Q162*H162</f>
        <v>0.00085000000000000006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132</v>
      </c>
      <c r="AT162" s="228" t="s">
        <v>128</v>
      </c>
      <c r="AU162" s="228" t="s">
        <v>84</v>
      </c>
      <c r="AY162" s="14" t="s">
        <v>126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82</v>
      </c>
      <c r="BK162" s="229">
        <f>ROUND(I162*H162,2)</f>
        <v>0</v>
      </c>
      <c r="BL162" s="14" t="s">
        <v>132</v>
      </c>
      <c r="BM162" s="228" t="s">
        <v>458</v>
      </c>
    </row>
    <row r="163" s="2" customFormat="1" ht="24.15" customHeight="1">
      <c r="A163" s="35"/>
      <c r="B163" s="36"/>
      <c r="C163" s="216" t="s">
        <v>459</v>
      </c>
      <c r="D163" s="216" t="s">
        <v>128</v>
      </c>
      <c r="E163" s="217" t="s">
        <v>460</v>
      </c>
      <c r="F163" s="218" t="s">
        <v>461</v>
      </c>
      <c r="G163" s="219" t="s">
        <v>290</v>
      </c>
      <c r="H163" s="220">
        <v>4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39</v>
      </c>
      <c r="O163" s="88"/>
      <c r="P163" s="226">
        <f>O163*H163</f>
        <v>0</v>
      </c>
      <c r="Q163" s="226">
        <v>0.00010000000000000001</v>
      </c>
      <c r="R163" s="226">
        <f>Q163*H163</f>
        <v>0.00040000000000000002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132</v>
      </c>
      <c r="AT163" s="228" t="s">
        <v>128</v>
      </c>
      <c r="AU163" s="228" t="s">
        <v>84</v>
      </c>
      <c r="AY163" s="14" t="s">
        <v>126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82</v>
      </c>
      <c r="BK163" s="229">
        <f>ROUND(I163*H163,2)</f>
        <v>0</v>
      </c>
      <c r="BL163" s="14" t="s">
        <v>132</v>
      </c>
      <c r="BM163" s="228" t="s">
        <v>462</v>
      </c>
    </row>
    <row r="164" s="2" customFormat="1" ht="24.15" customHeight="1">
      <c r="A164" s="35"/>
      <c r="B164" s="36"/>
      <c r="C164" s="216" t="s">
        <v>463</v>
      </c>
      <c r="D164" s="216" t="s">
        <v>128</v>
      </c>
      <c r="E164" s="217" t="s">
        <v>464</v>
      </c>
      <c r="F164" s="218" t="s">
        <v>465</v>
      </c>
      <c r="G164" s="219" t="s">
        <v>290</v>
      </c>
      <c r="H164" s="220">
        <v>5</v>
      </c>
      <c r="I164" s="221"/>
      <c r="J164" s="222">
        <f>ROUND(I164*H164,2)</f>
        <v>0</v>
      </c>
      <c r="K164" s="223"/>
      <c r="L164" s="41"/>
      <c r="M164" s="224" t="s">
        <v>1</v>
      </c>
      <c r="N164" s="225" t="s">
        <v>39</v>
      </c>
      <c r="O164" s="88"/>
      <c r="P164" s="226">
        <f>O164*H164</f>
        <v>0</v>
      </c>
      <c r="Q164" s="226">
        <v>0.00018000000000000001</v>
      </c>
      <c r="R164" s="226">
        <f>Q164*H164</f>
        <v>0.00090000000000000008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132</v>
      </c>
      <c r="AT164" s="228" t="s">
        <v>128</v>
      </c>
      <c r="AU164" s="228" t="s">
        <v>84</v>
      </c>
      <c r="AY164" s="14" t="s">
        <v>126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82</v>
      </c>
      <c r="BK164" s="229">
        <f>ROUND(I164*H164,2)</f>
        <v>0</v>
      </c>
      <c r="BL164" s="14" t="s">
        <v>132</v>
      </c>
      <c r="BM164" s="228" t="s">
        <v>466</v>
      </c>
    </row>
    <row r="165" s="2" customFormat="1" ht="24.15" customHeight="1">
      <c r="A165" s="35"/>
      <c r="B165" s="36"/>
      <c r="C165" s="216" t="s">
        <v>467</v>
      </c>
      <c r="D165" s="216" t="s">
        <v>128</v>
      </c>
      <c r="E165" s="217" t="s">
        <v>468</v>
      </c>
      <c r="F165" s="218" t="s">
        <v>469</v>
      </c>
      <c r="G165" s="219" t="s">
        <v>290</v>
      </c>
      <c r="H165" s="220">
        <v>8</v>
      </c>
      <c r="I165" s="221"/>
      <c r="J165" s="222">
        <f>ROUND(I165*H165,2)</f>
        <v>0</v>
      </c>
      <c r="K165" s="223"/>
      <c r="L165" s="41"/>
      <c r="M165" s="224" t="s">
        <v>1</v>
      </c>
      <c r="N165" s="225" t="s">
        <v>39</v>
      </c>
      <c r="O165" s="88"/>
      <c r="P165" s="226">
        <f>O165*H165</f>
        <v>0</v>
      </c>
      <c r="Q165" s="226">
        <v>0.00012</v>
      </c>
      <c r="R165" s="226">
        <f>Q165*H165</f>
        <v>0.00096000000000000002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132</v>
      </c>
      <c r="AT165" s="228" t="s">
        <v>128</v>
      </c>
      <c r="AU165" s="228" t="s">
        <v>84</v>
      </c>
      <c r="AY165" s="14" t="s">
        <v>126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82</v>
      </c>
      <c r="BK165" s="229">
        <f>ROUND(I165*H165,2)</f>
        <v>0</v>
      </c>
      <c r="BL165" s="14" t="s">
        <v>132</v>
      </c>
      <c r="BM165" s="228" t="s">
        <v>470</v>
      </c>
    </row>
    <row r="166" s="2" customFormat="1" ht="24.15" customHeight="1">
      <c r="A166" s="35"/>
      <c r="B166" s="36"/>
      <c r="C166" s="216" t="s">
        <v>471</v>
      </c>
      <c r="D166" s="216" t="s">
        <v>128</v>
      </c>
      <c r="E166" s="217" t="s">
        <v>472</v>
      </c>
      <c r="F166" s="218" t="s">
        <v>473</v>
      </c>
      <c r="G166" s="219" t="s">
        <v>166</v>
      </c>
      <c r="H166" s="220">
        <v>4.6820000000000004</v>
      </c>
      <c r="I166" s="221"/>
      <c r="J166" s="222">
        <f>ROUND(I166*H166,2)</f>
        <v>0</v>
      </c>
      <c r="K166" s="223"/>
      <c r="L166" s="41"/>
      <c r="M166" s="224" t="s">
        <v>1</v>
      </c>
      <c r="N166" s="225" t="s">
        <v>39</v>
      </c>
      <c r="O166" s="88"/>
      <c r="P166" s="226">
        <f>O166*H166</f>
        <v>0</v>
      </c>
      <c r="Q166" s="226">
        <v>0</v>
      </c>
      <c r="R166" s="226">
        <f>Q166*H166</f>
        <v>0</v>
      </c>
      <c r="S166" s="226">
        <v>0.35999999999999999</v>
      </c>
      <c r="T166" s="227">
        <f>S166*H166</f>
        <v>1.6855200000000001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132</v>
      </c>
      <c r="AT166" s="228" t="s">
        <v>128</v>
      </c>
      <c r="AU166" s="228" t="s">
        <v>84</v>
      </c>
      <c r="AY166" s="14" t="s">
        <v>126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82</v>
      </c>
      <c r="BK166" s="229">
        <f>ROUND(I166*H166,2)</f>
        <v>0</v>
      </c>
      <c r="BL166" s="14" t="s">
        <v>132</v>
      </c>
      <c r="BM166" s="228" t="s">
        <v>474</v>
      </c>
    </row>
    <row r="167" s="2" customFormat="1" ht="24.15" customHeight="1">
      <c r="A167" s="35"/>
      <c r="B167" s="36"/>
      <c r="C167" s="216" t="s">
        <v>475</v>
      </c>
      <c r="D167" s="216" t="s">
        <v>128</v>
      </c>
      <c r="E167" s="217" t="s">
        <v>476</v>
      </c>
      <c r="F167" s="218" t="s">
        <v>477</v>
      </c>
      <c r="G167" s="219" t="s">
        <v>478</v>
      </c>
      <c r="H167" s="220">
        <v>2</v>
      </c>
      <c r="I167" s="221"/>
      <c r="J167" s="222">
        <f>ROUND(I167*H167,2)</f>
        <v>0</v>
      </c>
      <c r="K167" s="223"/>
      <c r="L167" s="41"/>
      <c r="M167" s="224" t="s">
        <v>1</v>
      </c>
      <c r="N167" s="225" t="s">
        <v>39</v>
      </c>
      <c r="O167" s="88"/>
      <c r="P167" s="226">
        <f>O167*H167</f>
        <v>0</v>
      </c>
      <c r="Q167" s="226">
        <v>0.00025000000000000001</v>
      </c>
      <c r="R167" s="226">
        <f>Q167*H167</f>
        <v>0.00050000000000000001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132</v>
      </c>
      <c r="AT167" s="228" t="s">
        <v>128</v>
      </c>
      <c r="AU167" s="228" t="s">
        <v>84</v>
      </c>
      <c r="AY167" s="14" t="s">
        <v>126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82</v>
      </c>
      <c r="BK167" s="229">
        <f>ROUND(I167*H167,2)</f>
        <v>0</v>
      </c>
      <c r="BL167" s="14" t="s">
        <v>132</v>
      </c>
      <c r="BM167" s="228" t="s">
        <v>479</v>
      </c>
    </row>
    <row r="168" s="2" customFormat="1" ht="24.15" customHeight="1">
      <c r="A168" s="35"/>
      <c r="B168" s="36"/>
      <c r="C168" s="216" t="s">
        <v>480</v>
      </c>
      <c r="D168" s="216" t="s">
        <v>128</v>
      </c>
      <c r="E168" s="217" t="s">
        <v>481</v>
      </c>
      <c r="F168" s="218" t="s">
        <v>482</v>
      </c>
      <c r="G168" s="219" t="s">
        <v>478</v>
      </c>
      <c r="H168" s="220">
        <v>4</v>
      </c>
      <c r="I168" s="221"/>
      <c r="J168" s="222">
        <f>ROUND(I168*H168,2)</f>
        <v>0</v>
      </c>
      <c r="K168" s="223"/>
      <c r="L168" s="41"/>
      <c r="M168" s="224" t="s">
        <v>1</v>
      </c>
      <c r="N168" s="225" t="s">
        <v>39</v>
      </c>
      <c r="O168" s="88"/>
      <c r="P168" s="226">
        <f>O168*H168</f>
        <v>0</v>
      </c>
      <c r="Q168" s="226">
        <v>0.00050000000000000001</v>
      </c>
      <c r="R168" s="226">
        <f>Q168*H168</f>
        <v>0.002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132</v>
      </c>
      <c r="AT168" s="228" t="s">
        <v>128</v>
      </c>
      <c r="AU168" s="228" t="s">
        <v>84</v>
      </c>
      <c r="AY168" s="14" t="s">
        <v>126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82</v>
      </c>
      <c r="BK168" s="229">
        <f>ROUND(I168*H168,2)</f>
        <v>0</v>
      </c>
      <c r="BL168" s="14" t="s">
        <v>132</v>
      </c>
      <c r="BM168" s="228" t="s">
        <v>483</v>
      </c>
    </row>
    <row r="169" s="2" customFormat="1" ht="24.15" customHeight="1">
      <c r="A169" s="35"/>
      <c r="B169" s="36"/>
      <c r="C169" s="216" t="s">
        <v>484</v>
      </c>
      <c r="D169" s="216" t="s">
        <v>128</v>
      </c>
      <c r="E169" s="217" t="s">
        <v>485</v>
      </c>
      <c r="F169" s="218" t="s">
        <v>486</v>
      </c>
      <c r="G169" s="219" t="s">
        <v>166</v>
      </c>
      <c r="H169" s="220">
        <v>1.6879999999999999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39</v>
      </c>
      <c r="O169" s="88"/>
      <c r="P169" s="226">
        <f>O169*H169</f>
        <v>0</v>
      </c>
      <c r="Q169" s="226">
        <v>2.5018699999999998</v>
      </c>
      <c r="R169" s="226">
        <f>Q169*H169</f>
        <v>4.2231565599999996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132</v>
      </c>
      <c r="AT169" s="228" t="s">
        <v>128</v>
      </c>
      <c r="AU169" s="228" t="s">
        <v>84</v>
      </c>
      <c r="AY169" s="14" t="s">
        <v>126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82</v>
      </c>
      <c r="BK169" s="229">
        <f>ROUND(I169*H169,2)</f>
        <v>0</v>
      </c>
      <c r="BL169" s="14" t="s">
        <v>132</v>
      </c>
      <c r="BM169" s="228" t="s">
        <v>487</v>
      </c>
    </row>
    <row r="170" s="2" customFormat="1" ht="24.15" customHeight="1">
      <c r="A170" s="35"/>
      <c r="B170" s="36"/>
      <c r="C170" s="216" t="s">
        <v>488</v>
      </c>
      <c r="D170" s="216" t="s">
        <v>128</v>
      </c>
      <c r="E170" s="217" t="s">
        <v>489</v>
      </c>
      <c r="F170" s="218" t="s">
        <v>490</v>
      </c>
      <c r="G170" s="219" t="s">
        <v>166</v>
      </c>
      <c r="H170" s="220">
        <v>4.5199999999999996</v>
      </c>
      <c r="I170" s="221"/>
      <c r="J170" s="222">
        <f>ROUND(I170*H170,2)</f>
        <v>0</v>
      </c>
      <c r="K170" s="223"/>
      <c r="L170" s="41"/>
      <c r="M170" s="224" t="s">
        <v>1</v>
      </c>
      <c r="N170" s="225" t="s">
        <v>39</v>
      </c>
      <c r="O170" s="88"/>
      <c r="P170" s="226">
        <f>O170*H170</f>
        <v>0</v>
      </c>
      <c r="Q170" s="226">
        <v>2.5018699999999998</v>
      </c>
      <c r="R170" s="226">
        <f>Q170*H170</f>
        <v>11.308452399999998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132</v>
      </c>
      <c r="AT170" s="228" t="s">
        <v>128</v>
      </c>
      <c r="AU170" s="228" t="s">
        <v>84</v>
      </c>
      <c r="AY170" s="14" t="s">
        <v>126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82</v>
      </c>
      <c r="BK170" s="229">
        <f>ROUND(I170*H170,2)</f>
        <v>0</v>
      </c>
      <c r="BL170" s="14" t="s">
        <v>132</v>
      </c>
      <c r="BM170" s="228" t="s">
        <v>491</v>
      </c>
    </row>
    <row r="171" s="2" customFormat="1" ht="24.15" customHeight="1">
      <c r="A171" s="35"/>
      <c r="B171" s="36"/>
      <c r="C171" s="216" t="s">
        <v>492</v>
      </c>
      <c r="D171" s="216" t="s">
        <v>128</v>
      </c>
      <c r="E171" s="217" t="s">
        <v>493</v>
      </c>
      <c r="F171" s="218" t="s">
        <v>494</v>
      </c>
      <c r="G171" s="219" t="s">
        <v>290</v>
      </c>
      <c r="H171" s="220">
        <v>2</v>
      </c>
      <c r="I171" s="221"/>
      <c r="J171" s="222">
        <f>ROUND(I171*H171,2)</f>
        <v>0</v>
      </c>
      <c r="K171" s="223"/>
      <c r="L171" s="41"/>
      <c r="M171" s="224" t="s">
        <v>1</v>
      </c>
      <c r="N171" s="225" t="s">
        <v>39</v>
      </c>
      <c r="O171" s="88"/>
      <c r="P171" s="226">
        <f>O171*H171</f>
        <v>0</v>
      </c>
      <c r="Q171" s="226">
        <v>2.50712</v>
      </c>
      <c r="R171" s="226">
        <f>Q171*H171</f>
        <v>5.01424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132</v>
      </c>
      <c r="AT171" s="228" t="s">
        <v>128</v>
      </c>
      <c r="AU171" s="228" t="s">
        <v>84</v>
      </c>
      <c r="AY171" s="14" t="s">
        <v>126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82</v>
      </c>
      <c r="BK171" s="229">
        <f>ROUND(I171*H171,2)</f>
        <v>0</v>
      </c>
      <c r="BL171" s="14" t="s">
        <v>132</v>
      </c>
      <c r="BM171" s="228" t="s">
        <v>495</v>
      </c>
    </row>
    <row r="172" s="2" customFormat="1" ht="24.15" customHeight="1">
      <c r="A172" s="35"/>
      <c r="B172" s="36"/>
      <c r="C172" s="216" t="s">
        <v>496</v>
      </c>
      <c r="D172" s="216" t="s">
        <v>128</v>
      </c>
      <c r="E172" s="217" t="s">
        <v>497</v>
      </c>
      <c r="F172" s="218" t="s">
        <v>498</v>
      </c>
      <c r="G172" s="219" t="s">
        <v>290</v>
      </c>
      <c r="H172" s="220">
        <v>5</v>
      </c>
      <c r="I172" s="221"/>
      <c r="J172" s="222">
        <f>ROUND(I172*H172,2)</f>
        <v>0</v>
      </c>
      <c r="K172" s="223"/>
      <c r="L172" s="41"/>
      <c r="M172" s="224" t="s">
        <v>1</v>
      </c>
      <c r="N172" s="225" t="s">
        <v>39</v>
      </c>
      <c r="O172" s="88"/>
      <c r="P172" s="226">
        <f>O172*H172</f>
        <v>0</v>
      </c>
      <c r="Q172" s="226">
        <v>2.6375700000000002</v>
      </c>
      <c r="R172" s="226">
        <f>Q172*H172</f>
        <v>13.187850000000001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132</v>
      </c>
      <c r="AT172" s="228" t="s">
        <v>128</v>
      </c>
      <c r="AU172" s="228" t="s">
        <v>84</v>
      </c>
      <c r="AY172" s="14" t="s">
        <v>126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82</v>
      </c>
      <c r="BK172" s="229">
        <f>ROUND(I172*H172,2)</f>
        <v>0</v>
      </c>
      <c r="BL172" s="14" t="s">
        <v>132</v>
      </c>
      <c r="BM172" s="228" t="s">
        <v>499</v>
      </c>
    </row>
    <row r="173" s="2" customFormat="1" ht="24.15" customHeight="1">
      <c r="A173" s="35"/>
      <c r="B173" s="36"/>
      <c r="C173" s="216" t="s">
        <v>500</v>
      </c>
      <c r="D173" s="216" t="s">
        <v>128</v>
      </c>
      <c r="E173" s="217" t="s">
        <v>501</v>
      </c>
      <c r="F173" s="218" t="s">
        <v>502</v>
      </c>
      <c r="G173" s="219" t="s">
        <v>290</v>
      </c>
      <c r="H173" s="220">
        <v>7</v>
      </c>
      <c r="I173" s="221"/>
      <c r="J173" s="222">
        <f>ROUND(I173*H173,2)</f>
        <v>0</v>
      </c>
      <c r="K173" s="223"/>
      <c r="L173" s="41"/>
      <c r="M173" s="224" t="s">
        <v>1</v>
      </c>
      <c r="N173" s="225" t="s">
        <v>39</v>
      </c>
      <c r="O173" s="88"/>
      <c r="P173" s="226">
        <f>O173*H173</f>
        <v>0</v>
      </c>
      <c r="Q173" s="226">
        <v>0.01248</v>
      </c>
      <c r="R173" s="226">
        <f>Q173*H173</f>
        <v>0.087359999999999993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132</v>
      </c>
      <c r="AT173" s="228" t="s">
        <v>128</v>
      </c>
      <c r="AU173" s="228" t="s">
        <v>84</v>
      </c>
      <c r="AY173" s="14" t="s">
        <v>126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82</v>
      </c>
      <c r="BK173" s="229">
        <f>ROUND(I173*H173,2)</f>
        <v>0</v>
      </c>
      <c r="BL173" s="14" t="s">
        <v>132</v>
      </c>
      <c r="BM173" s="228" t="s">
        <v>503</v>
      </c>
    </row>
    <row r="174" s="2" customFormat="1" ht="24.15" customHeight="1">
      <c r="A174" s="35"/>
      <c r="B174" s="36"/>
      <c r="C174" s="216" t="s">
        <v>504</v>
      </c>
      <c r="D174" s="216" t="s">
        <v>128</v>
      </c>
      <c r="E174" s="217" t="s">
        <v>505</v>
      </c>
      <c r="F174" s="218" t="s">
        <v>506</v>
      </c>
      <c r="G174" s="219" t="s">
        <v>131</v>
      </c>
      <c r="H174" s="220">
        <v>26.010000000000002</v>
      </c>
      <c r="I174" s="221"/>
      <c r="J174" s="222">
        <f>ROUND(I174*H174,2)</f>
        <v>0</v>
      </c>
      <c r="K174" s="223"/>
      <c r="L174" s="41"/>
      <c r="M174" s="224" t="s">
        <v>1</v>
      </c>
      <c r="N174" s="225" t="s">
        <v>39</v>
      </c>
      <c r="O174" s="88"/>
      <c r="P174" s="226">
        <f>O174*H174</f>
        <v>0</v>
      </c>
      <c r="Q174" s="226">
        <v>0.017160000000000002</v>
      </c>
      <c r="R174" s="226">
        <f>Q174*H174</f>
        <v>0.44633160000000005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132</v>
      </c>
      <c r="AT174" s="228" t="s">
        <v>128</v>
      </c>
      <c r="AU174" s="228" t="s">
        <v>84</v>
      </c>
      <c r="AY174" s="14" t="s">
        <v>126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82</v>
      </c>
      <c r="BK174" s="229">
        <f>ROUND(I174*H174,2)</f>
        <v>0</v>
      </c>
      <c r="BL174" s="14" t="s">
        <v>132</v>
      </c>
      <c r="BM174" s="228" t="s">
        <v>507</v>
      </c>
    </row>
    <row r="175" s="2" customFormat="1" ht="24.15" customHeight="1">
      <c r="A175" s="35"/>
      <c r="B175" s="36"/>
      <c r="C175" s="216" t="s">
        <v>508</v>
      </c>
      <c r="D175" s="216" t="s">
        <v>128</v>
      </c>
      <c r="E175" s="217" t="s">
        <v>509</v>
      </c>
      <c r="F175" s="218" t="s">
        <v>510</v>
      </c>
      <c r="G175" s="219" t="s">
        <v>131</v>
      </c>
      <c r="H175" s="220">
        <v>26.010000000000002</v>
      </c>
      <c r="I175" s="221"/>
      <c r="J175" s="222">
        <f>ROUND(I175*H175,2)</f>
        <v>0</v>
      </c>
      <c r="K175" s="223"/>
      <c r="L175" s="41"/>
      <c r="M175" s="224" t="s">
        <v>1</v>
      </c>
      <c r="N175" s="225" t="s">
        <v>39</v>
      </c>
      <c r="O175" s="88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132</v>
      </c>
      <c r="AT175" s="228" t="s">
        <v>128</v>
      </c>
      <c r="AU175" s="228" t="s">
        <v>84</v>
      </c>
      <c r="AY175" s="14" t="s">
        <v>126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82</v>
      </c>
      <c r="BK175" s="229">
        <f>ROUND(I175*H175,2)</f>
        <v>0</v>
      </c>
      <c r="BL175" s="14" t="s">
        <v>132</v>
      </c>
      <c r="BM175" s="228" t="s">
        <v>511</v>
      </c>
    </row>
    <row r="176" s="2" customFormat="1" ht="21.75" customHeight="1">
      <c r="A176" s="35"/>
      <c r="B176" s="36"/>
      <c r="C176" s="216" t="s">
        <v>512</v>
      </c>
      <c r="D176" s="216" t="s">
        <v>128</v>
      </c>
      <c r="E176" s="217" t="s">
        <v>513</v>
      </c>
      <c r="F176" s="218" t="s">
        <v>514</v>
      </c>
      <c r="G176" s="219" t="s">
        <v>131</v>
      </c>
      <c r="H176" s="220">
        <v>9.6869999999999994</v>
      </c>
      <c r="I176" s="221"/>
      <c r="J176" s="222">
        <f>ROUND(I176*H176,2)</f>
        <v>0</v>
      </c>
      <c r="K176" s="223"/>
      <c r="L176" s="41"/>
      <c r="M176" s="224" t="s">
        <v>1</v>
      </c>
      <c r="N176" s="225" t="s">
        <v>39</v>
      </c>
      <c r="O176" s="88"/>
      <c r="P176" s="226">
        <f>O176*H176</f>
        <v>0</v>
      </c>
      <c r="Q176" s="226">
        <v>0.021180000000000001</v>
      </c>
      <c r="R176" s="226">
        <f>Q176*H176</f>
        <v>0.20517066000000001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132</v>
      </c>
      <c r="AT176" s="228" t="s">
        <v>128</v>
      </c>
      <c r="AU176" s="228" t="s">
        <v>84</v>
      </c>
      <c r="AY176" s="14" t="s">
        <v>126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82</v>
      </c>
      <c r="BK176" s="229">
        <f>ROUND(I176*H176,2)</f>
        <v>0</v>
      </c>
      <c r="BL176" s="14" t="s">
        <v>132</v>
      </c>
      <c r="BM176" s="228" t="s">
        <v>515</v>
      </c>
    </row>
    <row r="177" s="2" customFormat="1" ht="24.15" customHeight="1">
      <c r="A177" s="35"/>
      <c r="B177" s="36"/>
      <c r="C177" s="216" t="s">
        <v>516</v>
      </c>
      <c r="D177" s="216" t="s">
        <v>128</v>
      </c>
      <c r="E177" s="217" t="s">
        <v>517</v>
      </c>
      <c r="F177" s="218" t="s">
        <v>518</v>
      </c>
      <c r="G177" s="219" t="s">
        <v>131</v>
      </c>
      <c r="H177" s="220">
        <v>9.6869999999999994</v>
      </c>
      <c r="I177" s="221"/>
      <c r="J177" s="222">
        <f>ROUND(I177*H177,2)</f>
        <v>0</v>
      </c>
      <c r="K177" s="223"/>
      <c r="L177" s="41"/>
      <c r="M177" s="224" t="s">
        <v>1</v>
      </c>
      <c r="N177" s="225" t="s">
        <v>39</v>
      </c>
      <c r="O177" s="88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132</v>
      </c>
      <c r="AT177" s="228" t="s">
        <v>128</v>
      </c>
      <c r="AU177" s="228" t="s">
        <v>84</v>
      </c>
      <c r="AY177" s="14" t="s">
        <v>126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4" t="s">
        <v>82</v>
      </c>
      <c r="BK177" s="229">
        <f>ROUND(I177*H177,2)</f>
        <v>0</v>
      </c>
      <c r="BL177" s="14" t="s">
        <v>132</v>
      </c>
      <c r="BM177" s="228" t="s">
        <v>519</v>
      </c>
    </row>
    <row r="178" s="2" customFormat="1" ht="37.8" customHeight="1">
      <c r="A178" s="35"/>
      <c r="B178" s="36"/>
      <c r="C178" s="216" t="s">
        <v>520</v>
      </c>
      <c r="D178" s="216" t="s">
        <v>128</v>
      </c>
      <c r="E178" s="217" t="s">
        <v>521</v>
      </c>
      <c r="F178" s="218" t="s">
        <v>522</v>
      </c>
      <c r="G178" s="219" t="s">
        <v>290</v>
      </c>
      <c r="H178" s="220">
        <v>7</v>
      </c>
      <c r="I178" s="221"/>
      <c r="J178" s="222">
        <f>ROUND(I178*H178,2)</f>
        <v>0</v>
      </c>
      <c r="K178" s="223"/>
      <c r="L178" s="41"/>
      <c r="M178" s="224" t="s">
        <v>1</v>
      </c>
      <c r="N178" s="225" t="s">
        <v>39</v>
      </c>
      <c r="O178" s="88"/>
      <c r="P178" s="226">
        <f>O178*H178</f>
        <v>0</v>
      </c>
      <c r="Q178" s="226">
        <v>0.089999999999999997</v>
      </c>
      <c r="R178" s="226">
        <f>Q178*H178</f>
        <v>0.63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132</v>
      </c>
      <c r="AT178" s="228" t="s">
        <v>128</v>
      </c>
      <c r="AU178" s="228" t="s">
        <v>84</v>
      </c>
      <c r="AY178" s="14" t="s">
        <v>126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82</v>
      </c>
      <c r="BK178" s="229">
        <f>ROUND(I178*H178,2)</f>
        <v>0</v>
      </c>
      <c r="BL178" s="14" t="s">
        <v>132</v>
      </c>
      <c r="BM178" s="228" t="s">
        <v>523</v>
      </c>
    </row>
    <row r="179" s="2" customFormat="1" ht="24.15" customHeight="1">
      <c r="A179" s="35"/>
      <c r="B179" s="36"/>
      <c r="C179" s="216" t="s">
        <v>524</v>
      </c>
      <c r="D179" s="216" t="s">
        <v>128</v>
      </c>
      <c r="E179" s="217" t="s">
        <v>525</v>
      </c>
      <c r="F179" s="218" t="s">
        <v>526</v>
      </c>
      <c r="G179" s="219" t="s">
        <v>290</v>
      </c>
      <c r="H179" s="220">
        <v>11</v>
      </c>
      <c r="I179" s="221"/>
      <c r="J179" s="222">
        <f>ROUND(I179*H179,2)</f>
        <v>0</v>
      </c>
      <c r="K179" s="223"/>
      <c r="L179" s="41"/>
      <c r="M179" s="224" t="s">
        <v>1</v>
      </c>
      <c r="N179" s="225" t="s">
        <v>39</v>
      </c>
      <c r="O179" s="88"/>
      <c r="P179" s="226">
        <f>O179*H179</f>
        <v>0</v>
      </c>
      <c r="Q179" s="226">
        <v>0.01299</v>
      </c>
      <c r="R179" s="226">
        <f>Q179*H179</f>
        <v>0.14288999999999999</v>
      </c>
      <c r="S179" s="226">
        <v>0.0040000000000000001</v>
      </c>
      <c r="T179" s="227">
        <f>S179*H179</f>
        <v>0.043999999999999997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132</v>
      </c>
      <c r="AT179" s="228" t="s">
        <v>128</v>
      </c>
      <c r="AU179" s="228" t="s">
        <v>84</v>
      </c>
      <c r="AY179" s="14" t="s">
        <v>126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4" t="s">
        <v>82</v>
      </c>
      <c r="BK179" s="229">
        <f>ROUND(I179*H179,2)</f>
        <v>0</v>
      </c>
      <c r="BL179" s="14" t="s">
        <v>132</v>
      </c>
      <c r="BM179" s="228" t="s">
        <v>527</v>
      </c>
    </row>
    <row r="180" s="12" customFormat="1" ht="22.8" customHeight="1">
      <c r="A180" s="12"/>
      <c r="B180" s="200"/>
      <c r="C180" s="201"/>
      <c r="D180" s="202" t="s">
        <v>73</v>
      </c>
      <c r="E180" s="214" t="s">
        <v>163</v>
      </c>
      <c r="F180" s="214" t="s">
        <v>528</v>
      </c>
      <c r="G180" s="201"/>
      <c r="H180" s="201"/>
      <c r="I180" s="204"/>
      <c r="J180" s="215">
        <f>BK180</f>
        <v>0</v>
      </c>
      <c r="K180" s="201"/>
      <c r="L180" s="206"/>
      <c r="M180" s="207"/>
      <c r="N180" s="208"/>
      <c r="O180" s="208"/>
      <c r="P180" s="209">
        <f>P181</f>
        <v>0</v>
      </c>
      <c r="Q180" s="208"/>
      <c r="R180" s="209">
        <f>R181</f>
        <v>11.31753</v>
      </c>
      <c r="S180" s="208"/>
      <c r="T180" s="210">
        <f>T181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1" t="s">
        <v>82</v>
      </c>
      <c r="AT180" s="212" t="s">
        <v>73</v>
      </c>
      <c r="AU180" s="212" t="s">
        <v>82</v>
      </c>
      <c r="AY180" s="211" t="s">
        <v>126</v>
      </c>
      <c r="BK180" s="213">
        <f>BK181</f>
        <v>0</v>
      </c>
    </row>
    <row r="181" s="2" customFormat="1" ht="24.15" customHeight="1">
      <c r="A181" s="35"/>
      <c r="B181" s="36"/>
      <c r="C181" s="216" t="s">
        <v>529</v>
      </c>
      <c r="D181" s="216" t="s">
        <v>128</v>
      </c>
      <c r="E181" s="217" t="s">
        <v>288</v>
      </c>
      <c r="F181" s="218" t="s">
        <v>289</v>
      </c>
      <c r="G181" s="219" t="s">
        <v>290</v>
      </c>
      <c r="H181" s="220">
        <v>7</v>
      </c>
      <c r="I181" s="221"/>
      <c r="J181" s="222">
        <f>ROUND(I181*H181,2)</f>
        <v>0</v>
      </c>
      <c r="K181" s="223"/>
      <c r="L181" s="41"/>
      <c r="M181" s="224" t="s">
        <v>1</v>
      </c>
      <c r="N181" s="225" t="s">
        <v>39</v>
      </c>
      <c r="O181" s="88"/>
      <c r="P181" s="226">
        <f>O181*H181</f>
        <v>0</v>
      </c>
      <c r="Q181" s="226">
        <v>1.61679</v>
      </c>
      <c r="R181" s="226">
        <f>Q181*H181</f>
        <v>11.31753</v>
      </c>
      <c r="S181" s="226">
        <v>0</v>
      </c>
      <c r="T181" s="22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8" t="s">
        <v>132</v>
      </c>
      <c r="AT181" s="228" t="s">
        <v>128</v>
      </c>
      <c r="AU181" s="228" t="s">
        <v>84</v>
      </c>
      <c r="AY181" s="14" t="s">
        <v>126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4" t="s">
        <v>82</v>
      </c>
      <c r="BK181" s="229">
        <f>ROUND(I181*H181,2)</f>
        <v>0</v>
      </c>
      <c r="BL181" s="14" t="s">
        <v>132</v>
      </c>
      <c r="BM181" s="228" t="s">
        <v>530</v>
      </c>
    </row>
    <row r="182" s="12" customFormat="1" ht="22.8" customHeight="1">
      <c r="A182" s="12"/>
      <c r="B182" s="200"/>
      <c r="C182" s="201"/>
      <c r="D182" s="202" t="s">
        <v>73</v>
      </c>
      <c r="E182" s="214" t="s">
        <v>318</v>
      </c>
      <c r="F182" s="214" t="s">
        <v>319</v>
      </c>
      <c r="G182" s="201"/>
      <c r="H182" s="201"/>
      <c r="I182" s="204"/>
      <c r="J182" s="215">
        <f>BK182</f>
        <v>0</v>
      </c>
      <c r="K182" s="201"/>
      <c r="L182" s="206"/>
      <c r="M182" s="207"/>
      <c r="N182" s="208"/>
      <c r="O182" s="208"/>
      <c r="P182" s="209">
        <f>P183</f>
        <v>0</v>
      </c>
      <c r="Q182" s="208"/>
      <c r="R182" s="209">
        <f>R183</f>
        <v>0</v>
      </c>
      <c r="S182" s="208"/>
      <c r="T182" s="210">
        <f>T183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1" t="s">
        <v>82</v>
      </c>
      <c r="AT182" s="212" t="s">
        <v>73</v>
      </c>
      <c r="AU182" s="212" t="s">
        <v>82</v>
      </c>
      <c r="AY182" s="211" t="s">
        <v>126</v>
      </c>
      <c r="BK182" s="213">
        <f>BK183</f>
        <v>0</v>
      </c>
    </row>
    <row r="183" s="2" customFormat="1" ht="24.15" customHeight="1">
      <c r="A183" s="35"/>
      <c r="B183" s="36"/>
      <c r="C183" s="216" t="s">
        <v>531</v>
      </c>
      <c r="D183" s="216" t="s">
        <v>128</v>
      </c>
      <c r="E183" s="217" t="s">
        <v>532</v>
      </c>
      <c r="F183" s="218" t="s">
        <v>533</v>
      </c>
      <c r="G183" s="219" t="s">
        <v>202</v>
      </c>
      <c r="H183" s="220">
        <v>36.447000000000003</v>
      </c>
      <c r="I183" s="221"/>
      <c r="J183" s="222">
        <f>ROUND(I183*H183,2)</f>
        <v>0</v>
      </c>
      <c r="K183" s="223"/>
      <c r="L183" s="41"/>
      <c r="M183" s="224" t="s">
        <v>1</v>
      </c>
      <c r="N183" s="225" t="s">
        <v>39</v>
      </c>
      <c r="O183" s="88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8" t="s">
        <v>132</v>
      </c>
      <c r="AT183" s="228" t="s">
        <v>128</v>
      </c>
      <c r="AU183" s="228" t="s">
        <v>84</v>
      </c>
      <c r="AY183" s="14" t="s">
        <v>126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4" t="s">
        <v>82</v>
      </c>
      <c r="BK183" s="229">
        <f>ROUND(I183*H183,2)</f>
        <v>0</v>
      </c>
      <c r="BL183" s="14" t="s">
        <v>132</v>
      </c>
      <c r="BM183" s="228" t="s">
        <v>534</v>
      </c>
    </row>
    <row r="184" s="12" customFormat="1" ht="25.92" customHeight="1">
      <c r="A184" s="12"/>
      <c r="B184" s="200"/>
      <c r="C184" s="201"/>
      <c r="D184" s="202" t="s">
        <v>73</v>
      </c>
      <c r="E184" s="203" t="s">
        <v>324</v>
      </c>
      <c r="F184" s="203" t="s">
        <v>325</v>
      </c>
      <c r="G184" s="201"/>
      <c r="H184" s="201"/>
      <c r="I184" s="204"/>
      <c r="J184" s="205">
        <f>BK184</f>
        <v>0</v>
      </c>
      <c r="K184" s="201"/>
      <c r="L184" s="206"/>
      <c r="M184" s="207"/>
      <c r="N184" s="208"/>
      <c r="O184" s="208"/>
      <c r="P184" s="209">
        <f>P185</f>
        <v>0</v>
      </c>
      <c r="Q184" s="208"/>
      <c r="R184" s="209">
        <f>R185</f>
        <v>0</v>
      </c>
      <c r="S184" s="208"/>
      <c r="T184" s="210">
        <f>T185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1" t="s">
        <v>145</v>
      </c>
      <c r="AT184" s="212" t="s">
        <v>73</v>
      </c>
      <c r="AU184" s="212" t="s">
        <v>74</v>
      </c>
      <c r="AY184" s="211" t="s">
        <v>126</v>
      </c>
      <c r="BK184" s="213">
        <f>BK185</f>
        <v>0</v>
      </c>
    </row>
    <row r="185" s="12" customFormat="1" ht="22.8" customHeight="1">
      <c r="A185" s="12"/>
      <c r="B185" s="200"/>
      <c r="C185" s="201"/>
      <c r="D185" s="202" t="s">
        <v>73</v>
      </c>
      <c r="E185" s="214" t="s">
        <v>326</v>
      </c>
      <c r="F185" s="214" t="s">
        <v>327</v>
      </c>
      <c r="G185" s="201"/>
      <c r="H185" s="201"/>
      <c r="I185" s="204"/>
      <c r="J185" s="215">
        <f>BK185</f>
        <v>0</v>
      </c>
      <c r="K185" s="201"/>
      <c r="L185" s="206"/>
      <c r="M185" s="207"/>
      <c r="N185" s="208"/>
      <c r="O185" s="208"/>
      <c r="P185" s="209">
        <f>SUM(P186:P188)</f>
        <v>0</v>
      </c>
      <c r="Q185" s="208"/>
      <c r="R185" s="209">
        <f>SUM(R186:R188)</f>
        <v>0</v>
      </c>
      <c r="S185" s="208"/>
      <c r="T185" s="210">
        <f>SUM(T186:T188)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1" t="s">
        <v>145</v>
      </c>
      <c r="AT185" s="212" t="s">
        <v>73</v>
      </c>
      <c r="AU185" s="212" t="s">
        <v>82</v>
      </c>
      <c r="AY185" s="211" t="s">
        <v>126</v>
      </c>
      <c r="BK185" s="213">
        <f>SUM(BK186:BK188)</f>
        <v>0</v>
      </c>
    </row>
    <row r="186" s="2" customFormat="1" ht="16.5" customHeight="1">
      <c r="A186" s="35"/>
      <c r="B186" s="36"/>
      <c r="C186" s="216" t="s">
        <v>535</v>
      </c>
      <c r="D186" s="216" t="s">
        <v>128</v>
      </c>
      <c r="E186" s="217" t="s">
        <v>329</v>
      </c>
      <c r="F186" s="218" t="s">
        <v>330</v>
      </c>
      <c r="G186" s="219" t="s">
        <v>331</v>
      </c>
      <c r="H186" s="220">
        <v>1</v>
      </c>
      <c r="I186" s="221"/>
      <c r="J186" s="222">
        <f>ROUND(I186*H186,2)</f>
        <v>0</v>
      </c>
      <c r="K186" s="223"/>
      <c r="L186" s="41"/>
      <c r="M186" s="224" t="s">
        <v>1</v>
      </c>
      <c r="N186" s="225" t="s">
        <v>39</v>
      </c>
      <c r="O186" s="88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332</v>
      </c>
      <c r="AT186" s="228" t="s">
        <v>128</v>
      </c>
      <c r="AU186" s="228" t="s">
        <v>84</v>
      </c>
      <c r="AY186" s="14" t="s">
        <v>126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82</v>
      </c>
      <c r="BK186" s="229">
        <f>ROUND(I186*H186,2)</f>
        <v>0</v>
      </c>
      <c r="BL186" s="14" t="s">
        <v>332</v>
      </c>
      <c r="BM186" s="228" t="s">
        <v>536</v>
      </c>
    </row>
    <row r="187" s="2" customFormat="1" ht="16.5" customHeight="1">
      <c r="A187" s="35"/>
      <c r="B187" s="36"/>
      <c r="C187" s="216" t="s">
        <v>537</v>
      </c>
      <c r="D187" s="216" t="s">
        <v>128</v>
      </c>
      <c r="E187" s="217" t="s">
        <v>335</v>
      </c>
      <c r="F187" s="218" t="s">
        <v>336</v>
      </c>
      <c r="G187" s="219" t="s">
        <v>331</v>
      </c>
      <c r="H187" s="220">
        <v>1</v>
      </c>
      <c r="I187" s="221"/>
      <c r="J187" s="222">
        <f>ROUND(I187*H187,2)</f>
        <v>0</v>
      </c>
      <c r="K187" s="223"/>
      <c r="L187" s="41"/>
      <c r="M187" s="224" t="s">
        <v>1</v>
      </c>
      <c r="N187" s="225" t="s">
        <v>39</v>
      </c>
      <c r="O187" s="88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8" t="s">
        <v>332</v>
      </c>
      <c r="AT187" s="228" t="s">
        <v>128</v>
      </c>
      <c r="AU187" s="228" t="s">
        <v>84</v>
      </c>
      <c r="AY187" s="14" t="s">
        <v>126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4" t="s">
        <v>82</v>
      </c>
      <c r="BK187" s="229">
        <f>ROUND(I187*H187,2)</f>
        <v>0</v>
      </c>
      <c r="BL187" s="14" t="s">
        <v>332</v>
      </c>
      <c r="BM187" s="228" t="s">
        <v>538</v>
      </c>
    </row>
    <row r="188" s="2" customFormat="1" ht="16.5" customHeight="1">
      <c r="A188" s="35"/>
      <c r="B188" s="36"/>
      <c r="C188" s="216" t="s">
        <v>539</v>
      </c>
      <c r="D188" s="216" t="s">
        <v>128</v>
      </c>
      <c r="E188" s="217" t="s">
        <v>540</v>
      </c>
      <c r="F188" s="218" t="s">
        <v>541</v>
      </c>
      <c r="G188" s="219" t="s">
        <v>331</v>
      </c>
      <c r="H188" s="220">
        <v>1</v>
      </c>
      <c r="I188" s="221"/>
      <c r="J188" s="222">
        <f>ROUND(I188*H188,2)</f>
        <v>0</v>
      </c>
      <c r="K188" s="223"/>
      <c r="L188" s="41"/>
      <c r="M188" s="241" t="s">
        <v>1</v>
      </c>
      <c r="N188" s="242" t="s">
        <v>39</v>
      </c>
      <c r="O188" s="243"/>
      <c r="P188" s="244">
        <f>O188*H188</f>
        <v>0</v>
      </c>
      <c r="Q188" s="244">
        <v>0</v>
      </c>
      <c r="R188" s="244">
        <f>Q188*H188</f>
        <v>0</v>
      </c>
      <c r="S188" s="244">
        <v>0</v>
      </c>
      <c r="T188" s="24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332</v>
      </c>
      <c r="AT188" s="228" t="s">
        <v>128</v>
      </c>
      <c r="AU188" s="228" t="s">
        <v>84</v>
      </c>
      <c r="AY188" s="14" t="s">
        <v>126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4" t="s">
        <v>82</v>
      </c>
      <c r="BK188" s="229">
        <f>ROUND(I188*H188,2)</f>
        <v>0</v>
      </c>
      <c r="BL188" s="14" t="s">
        <v>332</v>
      </c>
      <c r="BM188" s="228" t="s">
        <v>542</v>
      </c>
    </row>
    <row r="189" s="2" customFormat="1" ht="6.96" customHeight="1">
      <c r="A189" s="35"/>
      <c r="B189" s="63"/>
      <c r="C189" s="64"/>
      <c r="D189" s="64"/>
      <c r="E189" s="64"/>
      <c r="F189" s="64"/>
      <c r="G189" s="64"/>
      <c r="H189" s="64"/>
      <c r="I189" s="64"/>
      <c r="J189" s="64"/>
      <c r="K189" s="64"/>
      <c r="L189" s="41"/>
      <c r="M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</row>
  </sheetData>
  <sheetProtection sheet="1" autoFilter="0" formatColumns="0" formatRows="0" objects="1" scenarios="1" spinCount="100000" saltValue="zh+NapGTbY33KGXnEMCU3DpH8q3+0xvtymBFI6tu+5F92FQUmlvdlURCM8zGR2C9TrFWWuo2IHkYvpMugICuJQ==" hashValue="XzndbOoofNCxpa/FgeWjCc4/ZSdC0GJ2oRNvYewSQ53us9zDSMFwm4vne58UIEZwir1msqIZYHrig5UyHNaoLg==" algorithmName="SHA-512" password="EC3B"/>
  <autoFilter ref="C123:K18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94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Rekonstrukce vodovodu a kanalizace ve Znojmě - nám. Svobody-výkaz výměr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30" customHeight="1">
      <c r="A9" s="35"/>
      <c r="B9" s="41"/>
      <c r="C9" s="35"/>
      <c r="D9" s="35"/>
      <c r="E9" s="139" t="s">
        <v>543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16. 10. 2024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ROUND(J125,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ROUND((SUM(BE125:BE165)),  2)</f>
        <v>0</v>
      </c>
      <c r="G33" s="35"/>
      <c r="H33" s="35"/>
      <c r="I33" s="152">
        <v>0.20999999999999999</v>
      </c>
      <c r="J33" s="151">
        <f>ROUND(((SUM(BE125:BE165))*I33),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40</v>
      </c>
      <c r="F34" s="151">
        <f>ROUND((SUM(BF125:BF165)),  2)</f>
        <v>0</v>
      </c>
      <c r="G34" s="35"/>
      <c r="H34" s="35"/>
      <c r="I34" s="152">
        <v>0.12</v>
      </c>
      <c r="J34" s="151">
        <f>ROUND(((SUM(BF125:BF165))*I34),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ROUND((SUM(BG125:BG165)),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ROUND((SUM(BH125:BH165)),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ROUND((SUM(BI125:BI165)),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Rekonstrukce vodovodu a kanalizace ve Znojmě - nám. Svobody-výkaz výměr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30" customHeight="1">
      <c r="A87" s="35"/>
      <c r="B87" s="36"/>
      <c r="C87" s="37"/>
      <c r="D87" s="37"/>
      <c r="E87" s="73" t="str">
        <f>E9</f>
        <v>SO 302-02 - Kanalizační přípojky-odbočení z řadu-veřejná část-zemní práce+montáž kanalizace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Znojmo</v>
      </c>
      <c r="G89" s="37"/>
      <c r="H89" s="37"/>
      <c r="I89" s="29" t="s">
        <v>22</v>
      </c>
      <c r="J89" s="76" t="str">
        <f>IF(J12="","",J12)</f>
        <v>16. 10. 2024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98</v>
      </c>
      <c r="D94" s="173"/>
      <c r="E94" s="173"/>
      <c r="F94" s="173"/>
      <c r="G94" s="173"/>
      <c r="H94" s="173"/>
      <c r="I94" s="173"/>
      <c r="J94" s="174" t="s">
        <v>99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100</v>
      </c>
      <c r="D96" s="37"/>
      <c r="E96" s="37"/>
      <c r="F96" s="37"/>
      <c r="G96" s="37"/>
      <c r="H96" s="37"/>
      <c r="I96" s="37"/>
      <c r="J96" s="107">
        <f>J125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101</v>
      </c>
    </row>
    <row r="97" s="9" customFormat="1" ht="24.96" customHeight="1">
      <c r="A97" s="9"/>
      <c r="B97" s="176"/>
      <c r="C97" s="177"/>
      <c r="D97" s="178" t="s">
        <v>102</v>
      </c>
      <c r="E97" s="179"/>
      <c r="F97" s="179"/>
      <c r="G97" s="179"/>
      <c r="H97" s="179"/>
      <c r="I97" s="179"/>
      <c r="J97" s="180">
        <f>J126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103</v>
      </c>
      <c r="E98" s="185"/>
      <c r="F98" s="185"/>
      <c r="G98" s="185"/>
      <c r="H98" s="185"/>
      <c r="I98" s="185"/>
      <c r="J98" s="186">
        <f>J127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104</v>
      </c>
      <c r="E99" s="185"/>
      <c r="F99" s="185"/>
      <c r="G99" s="185"/>
      <c r="H99" s="185"/>
      <c r="I99" s="185"/>
      <c r="J99" s="186">
        <f>J146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379</v>
      </c>
      <c r="E100" s="185"/>
      <c r="F100" s="185"/>
      <c r="G100" s="185"/>
      <c r="H100" s="185"/>
      <c r="I100" s="185"/>
      <c r="J100" s="186">
        <f>J149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380</v>
      </c>
      <c r="E101" s="185"/>
      <c r="F101" s="185"/>
      <c r="G101" s="185"/>
      <c r="H101" s="185"/>
      <c r="I101" s="185"/>
      <c r="J101" s="186">
        <f>J156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108</v>
      </c>
      <c r="E102" s="185"/>
      <c r="F102" s="185"/>
      <c r="G102" s="185"/>
      <c r="H102" s="185"/>
      <c r="I102" s="185"/>
      <c r="J102" s="186">
        <f>J158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6"/>
      <c r="C103" s="177"/>
      <c r="D103" s="178" t="s">
        <v>109</v>
      </c>
      <c r="E103" s="179"/>
      <c r="F103" s="179"/>
      <c r="G103" s="179"/>
      <c r="H103" s="179"/>
      <c r="I103" s="179"/>
      <c r="J103" s="180">
        <f>J160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2"/>
      <c r="C104" s="183"/>
      <c r="D104" s="184" t="s">
        <v>339</v>
      </c>
      <c r="E104" s="185"/>
      <c r="F104" s="185"/>
      <c r="G104" s="185"/>
      <c r="H104" s="185"/>
      <c r="I104" s="185"/>
      <c r="J104" s="186">
        <f>J161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340</v>
      </c>
      <c r="E105" s="185"/>
      <c r="F105" s="185"/>
      <c r="G105" s="185"/>
      <c r="H105" s="185"/>
      <c r="I105" s="185"/>
      <c r="J105" s="186">
        <f>J164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111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6.25" customHeight="1">
      <c r="A115" s="35"/>
      <c r="B115" s="36"/>
      <c r="C115" s="37"/>
      <c r="D115" s="37"/>
      <c r="E115" s="171" t="str">
        <f>E7</f>
        <v>Rekonstrukce vodovodu a kanalizace ve Znojmě - nám. Svobody-výkaz výměr</v>
      </c>
      <c r="F115" s="29"/>
      <c r="G115" s="29"/>
      <c r="H115" s="29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95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30" customHeight="1">
      <c r="A117" s="35"/>
      <c r="B117" s="36"/>
      <c r="C117" s="37"/>
      <c r="D117" s="37"/>
      <c r="E117" s="73" t="str">
        <f>E9</f>
        <v>SO 302-02 - Kanalizační přípojky-odbočení z řadu-veřejná část-zemní práce+montáž kanalizace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F12</f>
        <v>Znojmo</v>
      </c>
      <c r="G119" s="37"/>
      <c r="H119" s="37"/>
      <c r="I119" s="29" t="s">
        <v>22</v>
      </c>
      <c r="J119" s="76" t="str">
        <f>IF(J12="","",J12)</f>
        <v>16. 10. 2024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E15</f>
        <v xml:space="preserve"> </v>
      </c>
      <c r="G121" s="37"/>
      <c r="H121" s="37"/>
      <c r="I121" s="29" t="s">
        <v>30</v>
      </c>
      <c r="J121" s="33" t="str">
        <f>E21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28</v>
      </c>
      <c r="D122" s="37"/>
      <c r="E122" s="37"/>
      <c r="F122" s="24" t="str">
        <f>IF(E18="","",E18)</f>
        <v>Vyplň údaj</v>
      </c>
      <c r="G122" s="37"/>
      <c r="H122" s="37"/>
      <c r="I122" s="29" t="s">
        <v>32</v>
      </c>
      <c r="J122" s="33" t="str">
        <f>E24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88"/>
      <c r="B124" s="189"/>
      <c r="C124" s="190" t="s">
        <v>112</v>
      </c>
      <c r="D124" s="191" t="s">
        <v>59</v>
      </c>
      <c r="E124" s="191" t="s">
        <v>55</v>
      </c>
      <c r="F124" s="191" t="s">
        <v>56</v>
      </c>
      <c r="G124" s="191" t="s">
        <v>113</v>
      </c>
      <c r="H124" s="191" t="s">
        <v>114</v>
      </c>
      <c r="I124" s="191" t="s">
        <v>115</v>
      </c>
      <c r="J124" s="192" t="s">
        <v>99</v>
      </c>
      <c r="K124" s="193" t="s">
        <v>116</v>
      </c>
      <c r="L124" s="194"/>
      <c r="M124" s="97" t="s">
        <v>1</v>
      </c>
      <c r="N124" s="98" t="s">
        <v>38</v>
      </c>
      <c r="O124" s="98" t="s">
        <v>117</v>
      </c>
      <c r="P124" s="98" t="s">
        <v>118</v>
      </c>
      <c r="Q124" s="98" t="s">
        <v>119</v>
      </c>
      <c r="R124" s="98" t="s">
        <v>120</v>
      </c>
      <c r="S124" s="98" t="s">
        <v>121</v>
      </c>
      <c r="T124" s="99" t="s">
        <v>122</v>
      </c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8"/>
    </row>
    <row r="125" s="2" customFormat="1" ht="22.8" customHeight="1">
      <c r="A125" s="35"/>
      <c r="B125" s="36"/>
      <c r="C125" s="104" t="s">
        <v>123</v>
      </c>
      <c r="D125" s="37"/>
      <c r="E125" s="37"/>
      <c r="F125" s="37"/>
      <c r="G125" s="37"/>
      <c r="H125" s="37"/>
      <c r="I125" s="37"/>
      <c r="J125" s="195">
        <f>BK125</f>
        <v>0</v>
      </c>
      <c r="K125" s="37"/>
      <c r="L125" s="41"/>
      <c r="M125" s="100"/>
      <c r="N125" s="196"/>
      <c r="O125" s="101"/>
      <c r="P125" s="197">
        <f>P126+P160</f>
        <v>0</v>
      </c>
      <c r="Q125" s="101"/>
      <c r="R125" s="197">
        <f>R126+R160</f>
        <v>160.01762332000001</v>
      </c>
      <c r="S125" s="101"/>
      <c r="T125" s="198">
        <f>T126+T160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73</v>
      </c>
      <c r="AU125" s="14" t="s">
        <v>101</v>
      </c>
      <c r="BK125" s="199">
        <f>BK126+BK160</f>
        <v>0</v>
      </c>
    </row>
    <row r="126" s="12" customFormat="1" ht="25.92" customHeight="1">
      <c r="A126" s="12"/>
      <c r="B126" s="200"/>
      <c r="C126" s="201"/>
      <c r="D126" s="202" t="s">
        <v>73</v>
      </c>
      <c r="E126" s="203" t="s">
        <v>124</v>
      </c>
      <c r="F126" s="203" t="s">
        <v>125</v>
      </c>
      <c r="G126" s="201"/>
      <c r="H126" s="201"/>
      <c r="I126" s="204"/>
      <c r="J126" s="205">
        <f>BK126</f>
        <v>0</v>
      </c>
      <c r="K126" s="201"/>
      <c r="L126" s="206"/>
      <c r="M126" s="207"/>
      <c r="N126" s="208"/>
      <c r="O126" s="208"/>
      <c r="P126" s="209">
        <f>P127+P146+P149+P156+P158</f>
        <v>0</v>
      </c>
      <c r="Q126" s="208"/>
      <c r="R126" s="209">
        <f>R127+R146+R149+R156+R158</f>
        <v>160.01762332000001</v>
      </c>
      <c r="S126" s="208"/>
      <c r="T126" s="210">
        <f>T127+T146+T149+T156+T158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1" t="s">
        <v>82</v>
      </c>
      <c r="AT126" s="212" t="s">
        <v>73</v>
      </c>
      <c r="AU126" s="212" t="s">
        <v>74</v>
      </c>
      <c r="AY126" s="211" t="s">
        <v>126</v>
      </c>
      <c r="BK126" s="213">
        <f>BK127+BK146+BK149+BK156+BK158</f>
        <v>0</v>
      </c>
    </row>
    <row r="127" s="12" customFormat="1" ht="22.8" customHeight="1">
      <c r="A127" s="12"/>
      <c r="B127" s="200"/>
      <c r="C127" s="201"/>
      <c r="D127" s="202" t="s">
        <v>73</v>
      </c>
      <c r="E127" s="214" t="s">
        <v>82</v>
      </c>
      <c r="F127" s="214" t="s">
        <v>127</v>
      </c>
      <c r="G127" s="201"/>
      <c r="H127" s="201"/>
      <c r="I127" s="204"/>
      <c r="J127" s="215">
        <f>BK127</f>
        <v>0</v>
      </c>
      <c r="K127" s="201"/>
      <c r="L127" s="206"/>
      <c r="M127" s="207"/>
      <c r="N127" s="208"/>
      <c r="O127" s="208"/>
      <c r="P127" s="209">
        <f>SUM(P128:P145)</f>
        <v>0</v>
      </c>
      <c r="Q127" s="208"/>
      <c r="R127" s="209">
        <f>SUM(R128:R145)</f>
        <v>128.57656500000002</v>
      </c>
      <c r="S127" s="208"/>
      <c r="T127" s="210">
        <f>SUM(T128:T145)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1" t="s">
        <v>82</v>
      </c>
      <c r="AT127" s="212" t="s">
        <v>73</v>
      </c>
      <c r="AU127" s="212" t="s">
        <v>82</v>
      </c>
      <c r="AY127" s="211" t="s">
        <v>126</v>
      </c>
      <c r="BK127" s="213">
        <f>SUM(BK128:BK145)</f>
        <v>0</v>
      </c>
    </row>
    <row r="128" s="2" customFormat="1" ht="24.15" customHeight="1">
      <c r="A128" s="35"/>
      <c r="B128" s="36"/>
      <c r="C128" s="216" t="s">
        <v>82</v>
      </c>
      <c r="D128" s="216" t="s">
        <v>128</v>
      </c>
      <c r="E128" s="217" t="s">
        <v>544</v>
      </c>
      <c r="F128" s="218" t="s">
        <v>545</v>
      </c>
      <c r="G128" s="219" t="s">
        <v>546</v>
      </c>
      <c r="H128" s="220">
        <v>1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39</v>
      </c>
      <c r="O128" s="88"/>
      <c r="P128" s="226">
        <f>O128*H128</f>
        <v>0</v>
      </c>
      <c r="Q128" s="226">
        <v>0.017500000000000002</v>
      </c>
      <c r="R128" s="226">
        <f>Q128*H128</f>
        <v>0.017500000000000002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132</v>
      </c>
      <c r="AT128" s="228" t="s">
        <v>128</v>
      </c>
      <c r="AU128" s="228" t="s">
        <v>84</v>
      </c>
      <c r="AY128" s="14" t="s">
        <v>126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82</v>
      </c>
      <c r="BK128" s="229">
        <f>ROUND(I128*H128,2)</f>
        <v>0</v>
      </c>
      <c r="BL128" s="14" t="s">
        <v>132</v>
      </c>
      <c r="BM128" s="228" t="s">
        <v>547</v>
      </c>
    </row>
    <row r="129" s="2" customFormat="1" ht="24.15" customHeight="1">
      <c r="A129" s="35"/>
      <c r="B129" s="36"/>
      <c r="C129" s="216" t="s">
        <v>84</v>
      </c>
      <c r="D129" s="216" t="s">
        <v>128</v>
      </c>
      <c r="E129" s="217" t="s">
        <v>146</v>
      </c>
      <c r="F129" s="218" t="s">
        <v>147</v>
      </c>
      <c r="G129" s="219" t="s">
        <v>148</v>
      </c>
      <c r="H129" s="220">
        <v>22.5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39</v>
      </c>
      <c r="O129" s="88"/>
      <c r="P129" s="226">
        <f>O129*H129</f>
        <v>0</v>
      </c>
      <c r="Q129" s="226">
        <v>3.0000000000000001E-05</v>
      </c>
      <c r="R129" s="226">
        <f>Q129*H129</f>
        <v>0.00067500000000000004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132</v>
      </c>
      <c r="AT129" s="228" t="s">
        <v>128</v>
      </c>
      <c r="AU129" s="228" t="s">
        <v>84</v>
      </c>
      <c r="AY129" s="14" t="s">
        <v>126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82</v>
      </c>
      <c r="BK129" s="229">
        <f>ROUND(I129*H129,2)</f>
        <v>0</v>
      </c>
      <c r="BL129" s="14" t="s">
        <v>132</v>
      </c>
      <c r="BM129" s="228" t="s">
        <v>548</v>
      </c>
    </row>
    <row r="130" s="2" customFormat="1" ht="24.15" customHeight="1">
      <c r="A130" s="35"/>
      <c r="B130" s="36"/>
      <c r="C130" s="216" t="s">
        <v>137</v>
      </c>
      <c r="D130" s="216" t="s">
        <v>128</v>
      </c>
      <c r="E130" s="217" t="s">
        <v>151</v>
      </c>
      <c r="F130" s="218" t="s">
        <v>152</v>
      </c>
      <c r="G130" s="219" t="s">
        <v>153</v>
      </c>
      <c r="H130" s="220">
        <v>3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39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132</v>
      </c>
      <c r="AT130" s="228" t="s">
        <v>128</v>
      </c>
      <c r="AU130" s="228" t="s">
        <v>84</v>
      </c>
      <c r="AY130" s="14" t="s">
        <v>126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82</v>
      </c>
      <c r="BK130" s="229">
        <f>ROUND(I130*H130,2)</f>
        <v>0</v>
      </c>
      <c r="BL130" s="14" t="s">
        <v>132</v>
      </c>
      <c r="BM130" s="228" t="s">
        <v>549</v>
      </c>
    </row>
    <row r="131" s="2" customFormat="1" ht="33" customHeight="1">
      <c r="A131" s="35"/>
      <c r="B131" s="36"/>
      <c r="C131" s="216" t="s">
        <v>132</v>
      </c>
      <c r="D131" s="216" t="s">
        <v>128</v>
      </c>
      <c r="E131" s="217" t="s">
        <v>164</v>
      </c>
      <c r="F131" s="218" t="s">
        <v>165</v>
      </c>
      <c r="G131" s="219" t="s">
        <v>166</v>
      </c>
      <c r="H131" s="220">
        <v>60.683999999999998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39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132</v>
      </c>
      <c r="AT131" s="228" t="s">
        <v>128</v>
      </c>
      <c r="AU131" s="228" t="s">
        <v>84</v>
      </c>
      <c r="AY131" s="14" t="s">
        <v>126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82</v>
      </c>
      <c r="BK131" s="229">
        <f>ROUND(I131*H131,2)</f>
        <v>0</v>
      </c>
      <c r="BL131" s="14" t="s">
        <v>132</v>
      </c>
      <c r="BM131" s="228" t="s">
        <v>550</v>
      </c>
    </row>
    <row r="132" s="2" customFormat="1" ht="33" customHeight="1">
      <c r="A132" s="35"/>
      <c r="B132" s="36"/>
      <c r="C132" s="216" t="s">
        <v>145</v>
      </c>
      <c r="D132" s="216" t="s">
        <v>128</v>
      </c>
      <c r="E132" s="217" t="s">
        <v>169</v>
      </c>
      <c r="F132" s="218" t="s">
        <v>170</v>
      </c>
      <c r="G132" s="219" t="s">
        <v>166</v>
      </c>
      <c r="H132" s="220">
        <v>75.855000000000004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39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132</v>
      </c>
      <c r="AT132" s="228" t="s">
        <v>128</v>
      </c>
      <c r="AU132" s="228" t="s">
        <v>84</v>
      </c>
      <c r="AY132" s="14" t="s">
        <v>126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82</v>
      </c>
      <c r="BK132" s="229">
        <f>ROUND(I132*H132,2)</f>
        <v>0</v>
      </c>
      <c r="BL132" s="14" t="s">
        <v>132</v>
      </c>
      <c r="BM132" s="228" t="s">
        <v>551</v>
      </c>
    </row>
    <row r="133" s="2" customFormat="1" ht="33" customHeight="1">
      <c r="A133" s="35"/>
      <c r="B133" s="36"/>
      <c r="C133" s="216" t="s">
        <v>150</v>
      </c>
      <c r="D133" s="216" t="s">
        <v>128</v>
      </c>
      <c r="E133" s="217" t="s">
        <v>173</v>
      </c>
      <c r="F133" s="218" t="s">
        <v>174</v>
      </c>
      <c r="G133" s="219" t="s">
        <v>166</v>
      </c>
      <c r="H133" s="220">
        <v>15.170999999999999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39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132</v>
      </c>
      <c r="AT133" s="228" t="s">
        <v>128</v>
      </c>
      <c r="AU133" s="228" t="s">
        <v>84</v>
      </c>
      <c r="AY133" s="14" t="s">
        <v>126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82</v>
      </c>
      <c r="BK133" s="229">
        <f>ROUND(I133*H133,2)</f>
        <v>0</v>
      </c>
      <c r="BL133" s="14" t="s">
        <v>132</v>
      </c>
      <c r="BM133" s="228" t="s">
        <v>552</v>
      </c>
    </row>
    <row r="134" s="2" customFormat="1" ht="24.15" customHeight="1">
      <c r="A134" s="35"/>
      <c r="B134" s="36"/>
      <c r="C134" s="216" t="s">
        <v>155</v>
      </c>
      <c r="D134" s="216" t="s">
        <v>128</v>
      </c>
      <c r="E134" s="217" t="s">
        <v>176</v>
      </c>
      <c r="F134" s="218" t="s">
        <v>177</v>
      </c>
      <c r="G134" s="219" t="s">
        <v>166</v>
      </c>
      <c r="H134" s="220">
        <v>75.855000000000004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39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132</v>
      </c>
      <c r="AT134" s="228" t="s">
        <v>128</v>
      </c>
      <c r="AU134" s="228" t="s">
        <v>84</v>
      </c>
      <c r="AY134" s="14" t="s">
        <v>126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82</v>
      </c>
      <c r="BK134" s="229">
        <f>ROUND(I134*H134,2)</f>
        <v>0</v>
      </c>
      <c r="BL134" s="14" t="s">
        <v>132</v>
      </c>
      <c r="BM134" s="228" t="s">
        <v>553</v>
      </c>
    </row>
    <row r="135" s="2" customFormat="1" ht="24.15" customHeight="1">
      <c r="A135" s="35"/>
      <c r="B135" s="36"/>
      <c r="C135" s="216" t="s">
        <v>159</v>
      </c>
      <c r="D135" s="216" t="s">
        <v>128</v>
      </c>
      <c r="E135" s="217" t="s">
        <v>554</v>
      </c>
      <c r="F135" s="218" t="s">
        <v>555</v>
      </c>
      <c r="G135" s="219" t="s">
        <v>131</v>
      </c>
      <c r="H135" s="220">
        <v>233.40000000000001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39</v>
      </c>
      <c r="O135" s="88"/>
      <c r="P135" s="226">
        <f>O135*H135</f>
        <v>0</v>
      </c>
      <c r="Q135" s="226">
        <v>0.00084999999999999995</v>
      </c>
      <c r="R135" s="226">
        <f>Q135*H135</f>
        <v>0.19838999999999998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132</v>
      </c>
      <c r="AT135" s="228" t="s">
        <v>128</v>
      </c>
      <c r="AU135" s="228" t="s">
        <v>84</v>
      </c>
      <c r="AY135" s="14" t="s">
        <v>126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82</v>
      </c>
      <c r="BK135" s="229">
        <f>ROUND(I135*H135,2)</f>
        <v>0</v>
      </c>
      <c r="BL135" s="14" t="s">
        <v>132</v>
      </c>
      <c r="BM135" s="228" t="s">
        <v>556</v>
      </c>
    </row>
    <row r="136" s="2" customFormat="1" ht="24.15" customHeight="1">
      <c r="A136" s="35"/>
      <c r="B136" s="36"/>
      <c r="C136" s="216" t="s">
        <v>163</v>
      </c>
      <c r="D136" s="216" t="s">
        <v>128</v>
      </c>
      <c r="E136" s="217" t="s">
        <v>557</v>
      </c>
      <c r="F136" s="218" t="s">
        <v>558</v>
      </c>
      <c r="G136" s="219" t="s">
        <v>131</v>
      </c>
      <c r="H136" s="220">
        <v>233.40000000000001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39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132</v>
      </c>
      <c r="AT136" s="228" t="s">
        <v>128</v>
      </c>
      <c r="AU136" s="228" t="s">
        <v>84</v>
      </c>
      <c r="AY136" s="14" t="s">
        <v>126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82</v>
      </c>
      <c r="BK136" s="229">
        <f>ROUND(I136*H136,2)</f>
        <v>0</v>
      </c>
      <c r="BL136" s="14" t="s">
        <v>132</v>
      </c>
      <c r="BM136" s="228" t="s">
        <v>559</v>
      </c>
    </row>
    <row r="137" s="2" customFormat="1" ht="37.8" customHeight="1">
      <c r="A137" s="35"/>
      <c r="B137" s="36"/>
      <c r="C137" s="216" t="s">
        <v>168</v>
      </c>
      <c r="D137" s="216" t="s">
        <v>128</v>
      </c>
      <c r="E137" s="217" t="s">
        <v>349</v>
      </c>
      <c r="F137" s="218" t="s">
        <v>350</v>
      </c>
      <c r="G137" s="219" t="s">
        <v>166</v>
      </c>
      <c r="H137" s="220">
        <v>113.368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39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132</v>
      </c>
      <c r="AT137" s="228" t="s">
        <v>128</v>
      </c>
      <c r="AU137" s="228" t="s">
        <v>84</v>
      </c>
      <c r="AY137" s="14" t="s">
        <v>126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82</v>
      </c>
      <c r="BK137" s="229">
        <f>ROUND(I137*H137,2)</f>
        <v>0</v>
      </c>
      <c r="BL137" s="14" t="s">
        <v>132</v>
      </c>
      <c r="BM137" s="228" t="s">
        <v>560</v>
      </c>
    </row>
    <row r="138" s="2" customFormat="1" ht="37.8" customHeight="1">
      <c r="A138" s="35"/>
      <c r="B138" s="36"/>
      <c r="C138" s="216" t="s">
        <v>172</v>
      </c>
      <c r="D138" s="216" t="s">
        <v>128</v>
      </c>
      <c r="E138" s="217" t="s">
        <v>192</v>
      </c>
      <c r="F138" s="218" t="s">
        <v>193</v>
      </c>
      <c r="G138" s="219" t="s">
        <v>166</v>
      </c>
      <c r="H138" s="220">
        <v>38.341999999999999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39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132</v>
      </c>
      <c r="AT138" s="228" t="s">
        <v>128</v>
      </c>
      <c r="AU138" s="228" t="s">
        <v>84</v>
      </c>
      <c r="AY138" s="14" t="s">
        <v>126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82</v>
      </c>
      <c r="BK138" s="229">
        <f>ROUND(I138*H138,2)</f>
        <v>0</v>
      </c>
      <c r="BL138" s="14" t="s">
        <v>132</v>
      </c>
      <c r="BM138" s="228" t="s">
        <v>561</v>
      </c>
    </row>
    <row r="139" s="2" customFormat="1" ht="24.15" customHeight="1">
      <c r="A139" s="35"/>
      <c r="B139" s="36"/>
      <c r="C139" s="216" t="s">
        <v>8</v>
      </c>
      <c r="D139" s="216" t="s">
        <v>128</v>
      </c>
      <c r="E139" s="217" t="s">
        <v>196</v>
      </c>
      <c r="F139" s="218" t="s">
        <v>197</v>
      </c>
      <c r="G139" s="219" t="s">
        <v>166</v>
      </c>
      <c r="H139" s="220">
        <v>113.368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39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132</v>
      </c>
      <c r="AT139" s="228" t="s">
        <v>128</v>
      </c>
      <c r="AU139" s="228" t="s">
        <v>84</v>
      </c>
      <c r="AY139" s="14" t="s">
        <v>126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82</v>
      </c>
      <c r="BK139" s="229">
        <f>ROUND(I139*H139,2)</f>
        <v>0</v>
      </c>
      <c r="BL139" s="14" t="s">
        <v>132</v>
      </c>
      <c r="BM139" s="228" t="s">
        <v>562</v>
      </c>
    </row>
    <row r="140" s="2" customFormat="1" ht="33" customHeight="1">
      <c r="A140" s="35"/>
      <c r="B140" s="36"/>
      <c r="C140" s="216" t="s">
        <v>179</v>
      </c>
      <c r="D140" s="216" t="s">
        <v>128</v>
      </c>
      <c r="E140" s="217" t="s">
        <v>200</v>
      </c>
      <c r="F140" s="218" t="s">
        <v>201</v>
      </c>
      <c r="G140" s="219" t="s">
        <v>202</v>
      </c>
      <c r="H140" s="220">
        <v>61.347000000000001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39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132</v>
      </c>
      <c r="AT140" s="228" t="s">
        <v>128</v>
      </c>
      <c r="AU140" s="228" t="s">
        <v>84</v>
      </c>
      <c r="AY140" s="14" t="s">
        <v>126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82</v>
      </c>
      <c r="BK140" s="229">
        <f>ROUND(I140*H140,2)</f>
        <v>0</v>
      </c>
      <c r="BL140" s="14" t="s">
        <v>132</v>
      </c>
      <c r="BM140" s="228" t="s">
        <v>563</v>
      </c>
    </row>
    <row r="141" s="2" customFormat="1" ht="16.5" customHeight="1">
      <c r="A141" s="35"/>
      <c r="B141" s="36"/>
      <c r="C141" s="216" t="s">
        <v>183</v>
      </c>
      <c r="D141" s="216" t="s">
        <v>128</v>
      </c>
      <c r="E141" s="217" t="s">
        <v>205</v>
      </c>
      <c r="F141" s="218" t="s">
        <v>206</v>
      </c>
      <c r="G141" s="219" t="s">
        <v>166</v>
      </c>
      <c r="H141" s="220">
        <v>38.341999999999999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39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132</v>
      </c>
      <c r="AT141" s="228" t="s">
        <v>128</v>
      </c>
      <c r="AU141" s="228" t="s">
        <v>84</v>
      </c>
      <c r="AY141" s="14" t="s">
        <v>126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82</v>
      </c>
      <c r="BK141" s="229">
        <f>ROUND(I141*H141,2)</f>
        <v>0</v>
      </c>
      <c r="BL141" s="14" t="s">
        <v>132</v>
      </c>
      <c r="BM141" s="228" t="s">
        <v>564</v>
      </c>
    </row>
    <row r="142" s="2" customFormat="1" ht="24.15" customHeight="1">
      <c r="A142" s="35"/>
      <c r="B142" s="36"/>
      <c r="C142" s="216" t="s">
        <v>187</v>
      </c>
      <c r="D142" s="216" t="s">
        <v>128</v>
      </c>
      <c r="E142" s="217" t="s">
        <v>209</v>
      </c>
      <c r="F142" s="218" t="s">
        <v>210</v>
      </c>
      <c r="G142" s="219" t="s">
        <v>166</v>
      </c>
      <c r="H142" s="220">
        <v>113.368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39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132</v>
      </c>
      <c r="AT142" s="228" t="s">
        <v>128</v>
      </c>
      <c r="AU142" s="228" t="s">
        <v>84</v>
      </c>
      <c r="AY142" s="14" t="s">
        <v>126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82</v>
      </c>
      <c r="BK142" s="229">
        <f>ROUND(I142*H142,2)</f>
        <v>0</v>
      </c>
      <c r="BL142" s="14" t="s">
        <v>132</v>
      </c>
      <c r="BM142" s="228" t="s">
        <v>565</v>
      </c>
    </row>
    <row r="143" s="2" customFormat="1" ht="16.5" customHeight="1">
      <c r="A143" s="35"/>
      <c r="B143" s="36"/>
      <c r="C143" s="230" t="s">
        <v>191</v>
      </c>
      <c r="D143" s="230" t="s">
        <v>212</v>
      </c>
      <c r="E143" s="231" t="s">
        <v>213</v>
      </c>
      <c r="F143" s="232" t="s">
        <v>214</v>
      </c>
      <c r="G143" s="233" t="s">
        <v>202</v>
      </c>
      <c r="H143" s="234">
        <v>90.694000000000003</v>
      </c>
      <c r="I143" s="235"/>
      <c r="J143" s="236">
        <f>ROUND(I143*H143,2)</f>
        <v>0</v>
      </c>
      <c r="K143" s="237"/>
      <c r="L143" s="238"/>
      <c r="M143" s="239" t="s">
        <v>1</v>
      </c>
      <c r="N143" s="240" t="s">
        <v>39</v>
      </c>
      <c r="O143" s="88"/>
      <c r="P143" s="226">
        <f>O143*H143</f>
        <v>0</v>
      </c>
      <c r="Q143" s="226">
        <v>1</v>
      </c>
      <c r="R143" s="226">
        <f>Q143*H143</f>
        <v>90.694000000000003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159</v>
      </c>
      <c r="AT143" s="228" t="s">
        <v>212</v>
      </c>
      <c r="AU143" s="228" t="s">
        <v>84</v>
      </c>
      <c r="AY143" s="14" t="s">
        <v>126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82</v>
      </c>
      <c r="BK143" s="229">
        <f>ROUND(I143*H143,2)</f>
        <v>0</v>
      </c>
      <c r="BL143" s="14" t="s">
        <v>132</v>
      </c>
      <c r="BM143" s="228" t="s">
        <v>566</v>
      </c>
    </row>
    <row r="144" s="2" customFormat="1" ht="24.15" customHeight="1">
      <c r="A144" s="35"/>
      <c r="B144" s="36"/>
      <c r="C144" s="216" t="s">
        <v>195</v>
      </c>
      <c r="D144" s="216" t="s">
        <v>128</v>
      </c>
      <c r="E144" s="217" t="s">
        <v>217</v>
      </c>
      <c r="F144" s="218" t="s">
        <v>218</v>
      </c>
      <c r="G144" s="219" t="s">
        <v>166</v>
      </c>
      <c r="H144" s="220">
        <v>23.541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39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132</v>
      </c>
      <c r="AT144" s="228" t="s">
        <v>128</v>
      </c>
      <c r="AU144" s="228" t="s">
        <v>84</v>
      </c>
      <c r="AY144" s="14" t="s">
        <v>126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82</v>
      </c>
      <c r="BK144" s="229">
        <f>ROUND(I144*H144,2)</f>
        <v>0</v>
      </c>
      <c r="BL144" s="14" t="s">
        <v>132</v>
      </c>
      <c r="BM144" s="228" t="s">
        <v>567</v>
      </c>
    </row>
    <row r="145" s="2" customFormat="1" ht="16.5" customHeight="1">
      <c r="A145" s="35"/>
      <c r="B145" s="36"/>
      <c r="C145" s="230" t="s">
        <v>199</v>
      </c>
      <c r="D145" s="230" t="s">
        <v>212</v>
      </c>
      <c r="E145" s="231" t="s">
        <v>221</v>
      </c>
      <c r="F145" s="232" t="s">
        <v>222</v>
      </c>
      <c r="G145" s="233" t="s">
        <v>202</v>
      </c>
      <c r="H145" s="234">
        <v>37.665999999999997</v>
      </c>
      <c r="I145" s="235"/>
      <c r="J145" s="236">
        <f>ROUND(I145*H145,2)</f>
        <v>0</v>
      </c>
      <c r="K145" s="237"/>
      <c r="L145" s="238"/>
      <c r="M145" s="239" t="s">
        <v>1</v>
      </c>
      <c r="N145" s="240" t="s">
        <v>39</v>
      </c>
      <c r="O145" s="88"/>
      <c r="P145" s="226">
        <f>O145*H145</f>
        <v>0</v>
      </c>
      <c r="Q145" s="226">
        <v>1</v>
      </c>
      <c r="R145" s="226">
        <f>Q145*H145</f>
        <v>37.665999999999997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159</v>
      </c>
      <c r="AT145" s="228" t="s">
        <v>212</v>
      </c>
      <c r="AU145" s="228" t="s">
        <v>84</v>
      </c>
      <c r="AY145" s="14" t="s">
        <v>126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82</v>
      </c>
      <c r="BK145" s="229">
        <f>ROUND(I145*H145,2)</f>
        <v>0</v>
      </c>
      <c r="BL145" s="14" t="s">
        <v>132</v>
      </c>
      <c r="BM145" s="228" t="s">
        <v>568</v>
      </c>
    </row>
    <row r="146" s="12" customFormat="1" ht="22.8" customHeight="1">
      <c r="A146" s="12"/>
      <c r="B146" s="200"/>
      <c r="C146" s="201"/>
      <c r="D146" s="202" t="s">
        <v>73</v>
      </c>
      <c r="E146" s="214" t="s">
        <v>132</v>
      </c>
      <c r="F146" s="214" t="s">
        <v>228</v>
      </c>
      <c r="G146" s="201"/>
      <c r="H146" s="201"/>
      <c r="I146" s="204"/>
      <c r="J146" s="215">
        <f>BK146</f>
        <v>0</v>
      </c>
      <c r="K146" s="201"/>
      <c r="L146" s="206"/>
      <c r="M146" s="207"/>
      <c r="N146" s="208"/>
      <c r="O146" s="208"/>
      <c r="P146" s="209">
        <f>SUM(P147:P148)</f>
        <v>0</v>
      </c>
      <c r="Q146" s="208"/>
      <c r="R146" s="209">
        <f>SUM(R147:R148)</f>
        <v>31.377071320000002</v>
      </c>
      <c r="S146" s="208"/>
      <c r="T146" s="210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1" t="s">
        <v>82</v>
      </c>
      <c r="AT146" s="212" t="s">
        <v>73</v>
      </c>
      <c r="AU146" s="212" t="s">
        <v>82</v>
      </c>
      <c r="AY146" s="211" t="s">
        <v>126</v>
      </c>
      <c r="BK146" s="213">
        <f>SUM(BK147:BK148)</f>
        <v>0</v>
      </c>
    </row>
    <row r="147" s="2" customFormat="1" ht="16.5" customHeight="1">
      <c r="A147" s="35"/>
      <c r="B147" s="36"/>
      <c r="C147" s="216" t="s">
        <v>204</v>
      </c>
      <c r="D147" s="216" t="s">
        <v>128</v>
      </c>
      <c r="E147" s="217" t="s">
        <v>402</v>
      </c>
      <c r="F147" s="218" t="s">
        <v>403</v>
      </c>
      <c r="G147" s="219" t="s">
        <v>166</v>
      </c>
      <c r="H147" s="220">
        <v>4.4850000000000003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39</v>
      </c>
      <c r="O147" s="88"/>
      <c r="P147" s="226">
        <f>O147*H147</f>
        <v>0</v>
      </c>
      <c r="Q147" s="226">
        <v>1.7034</v>
      </c>
      <c r="R147" s="226">
        <f>Q147*H147</f>
        <v>7.639749000000001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132</v>
      </c>
      <c r="AT147" s="228" t="s">
        <v>128</v>
      </c>
      <c r="AU147" s="228" t="s">
        <v>84</v>
      </c>
      <c r="AY147" s="14" t="s">
        <v>126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82</v>
      </c>
      <c r="BK147" s="229">
        <f>ROUND(I147*H147,2)</f>
        <v>0</v>
      </c>
      <c r="BL147" s="14" t="s">
        <v>132</v>
      </c>
      <c r="BM147" s="228" t="s">
        <v>569</v>
      </c>
    </row>
    <row r="148" s="2" customFormat="1" ht="24.15" customHeight="1">
      <c r="A148" s="35"/>
      <c r="B148" s="36"/>
      <c r="C148" s="216" t="s">
        <v>208</v>
      </c>
      <c r="D148" s="216" t="s">
        <v>128</v>
      </c>
      <c r="E148" s="217" t="s">
        <v>421</v>
      </c>
      <c r="F148" s="218" t="s">
        <v>422</v>
      </c>
      <c r="G148" s="219" t="s">
        <v>166</v>
      </c>
      <c r="H148" s="220">
        <v>10.316000000000001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39</v>
      </c>
      <c r="O148" s="88"/>
      <c r="P148" s="226">
        <f>O148*H148</f>
        <v>0</v>
      </c>
      <c r="Q148" s="226">
        <v>2.3010199999999998</v>
      </c>
      <c r="R148" s="226">
        <f>Q148*H148</f>
        <v>23.737322320000001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132</v>
      </c>
      <c r="AT148" s="228" t="s">
        <v>128</v>
      </c>
      <c r="AU148" s="228" t="s">
        <v>84</v>
      </c>
      <c r="AY148" s="14" t="s">
        <v>126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82</v>
      </c>
      <c r="BK148" s="229">
        <f>ROUND(I148*H148,2)</f>
        <v>0</v>
      </c>
      <c r="BL148" s="14" t="s">
        <v>132</v>
      </c>
      <c r="BM148" s="228" t="s">
        <v>570</v>
      </c>
    </row>
    <row r="149" s="12" customFormat="1" ht="22.8" customHeight="1">
      <c r="A149" s="12"/>
      <c r="B149" s="200"/>
      <c r="C149" s="201"/>
      <c r="D149" s="202" t="s">
        <v>73</v>
      </c>
      <c r="E149" s="214" t="s">
        <v>159</v>
      </c>
      <c r="F149" s="214" t="s">
        <v>430</v>
      </c>
      <c r="G149" s="201"/>
      <c r="H149" s="201"/>
      <c r="I149" s="204"/>
      <c r="J149" s="215">
        <f>BK149</f>
        <v>0</v>
      </c>
      <c r="K149" s="201"/>
      <c r="L149" s="206"/>
      <c r="M149" s="207"/>
      <c r="N149" s="208"/>
      <c r="O149" s="208"/>
      <c r="P149" s="209">
        <f>SUM(P150:P155)</f>
        <v>0</v>
      </c>
      <c r="Q149" s="208"/>
      <c r="R149" s="209">
        <f>SUM(R150:R155)</f>
        <v>0.0047369999999999999</v>
      </c>
      <c r="S149" s="208"/>
      <c r="T149" s="210">
        <f>SUM(T150:T155)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1" t="s">
        <v>82</v>
      </c>
      <c r="AT149" s="212" t="s">
        <v>73</v>
      </c>
      <c r="AU149" s="212" t="s">
        <v>82</v>
      </c>
      <c r="AY149" s="211" t="s">
        <v>126</v>
      </c>
      <c r="BK149" s="213">
        <f>SUM(BK150:BK155)</f>
        <v>0</v>
      </c>
    </row>
    <row r="150" s="2" customFormat="1" ht="33" customHeight="1">
      <c r="A150" s="35"/>
      <c r="B150" s="36"/>
      <c r="C150" s="216" t="s">
        <v>224</v>
      </c>
      <c r="D150" s="216" t="s">
        <v>128</v>
      </c>
      <c r="E150" s="217" t="s">
        <v>571</v>
      </c>
      <c r="F150" s="218" t="s">
        <v>572</v>
      </c>
      <c r="G150" s="219" t="s">
        <v>143</v>
      </c>
      <c r="H150" s="220">
        <v>10.5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39</v>
      </c>
      <c r="O150" s="88"/>
      <c r="P150" s="226">
        <f>O150*H150</f>
        <v>0</v>
      </c>
      <c r="Q150" s="226">
        <v>3.0000000000000001E-05</v>
      </c>
      <c r="R150" s="226">
        <f>Q150*H150</f>
        <v>0.00031500000000000001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132</v>
      </c>
      <c r="AT150" s="228" t="s">
        <v>128</v>
      </c>
      <c r="AU150" s="228" t="s">
        <v>84</v>
      </c>
      <c r="AY150" s="14" t="s">
        <v>126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82</v>
      </c>
      <c r="BK150" s="229">
        <f>ROUND(I150*H150,2)</f>
        <v>0</v>
      </c>
      <c r="BL150" s="14" t="s">
        <v>132</v>
      </c>
      <c r="BM150" s="228" t="s">
        <v>573</v>
      </c>
    </row>
    <row r="151" s="2" customFormat="1" ht="33" customHeight="1">
      <c r="A151" s="35"/>
      <c r="B151" s="36"/>
      <c r="C151" s="216" t="s">
        <v>229</v>
      </c>
      <c r="D151" s="216" t="s">
        <v>128</v>
      </c>
      <c r="E151" s="217" t="s">
        <v>574</v>
      </c>
      <c r="F151" s="218" t="s">
        <v>575</v>
      </c>
      <c r="G151" s="219" t="s">
        <v>143</v>
      </c>
      <c r="H151" s="220">
        <v>19.199999999999999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39</v>
      </c>
      <c r="O151" s="88"/>
      <c r="P151" s="226">
        <f>O151*H151</f>
        <v>0</v>
      </c>
      <c r="Q151" s="226">
        <v>4.0000000000000003E-05</v>
      </c>
      <c r="R151" s="226">
        <f>Q151*H151</f>
        <v>0.00076800000000000002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132</v>
      </c>
      <c r="AT151" s="228" t="s">
        <v>128</v>
      </c>
      <c r="AU151" s="228" t="s">
        <v>84</v>
      </c>
      <c r="AY151" s="14" t="s">
        <v>126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82</v>
      </c>
      <c r="BK151" s="229">
        <f>ROUND(I151*H151,2)</f>
        <v>0</v>
      </c>
      <c r="BL151" s="14" t="s">
        <v>132</v>
      </c>
      <c r="BM151" s="228" t="s">
        <v>576</v>
      </c>
    </row>
    <row r="152" s="2" customFormat="1" ht="33" customHeight="1">
      <c r="A152" s="35"/>
      <c r="B152" s="36"/>
      <c r="C152" s="216" t="s">
        <v>233</v>
      </c>
      <c r="D152" s="216" t="s">
        <v>128</v>
      </c>
      <c r="E152" s="217" t="s">
        <v>577</v>
      </c>
      <c r="F152" s="218" t="s">
        <v>578</v>
      </c>
      <c r="G152" s="219" t="s">
        <v>143</v>
      </c>
      <c r="H152" s="220">
        <v>4.7999999999999998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39</v>
      </c>
      <c r="O152" s="88"/>
      <c r="P152" s="226">
        <f>O152*H152</f>
        <v>0</v>
      </c>
      <c r="Q152" s="226">
        <v>8.0000000000000007E-05</v>
      </c>
      <c r="R152" s="226">
        <f>Q152*H152</f>
        <v>0.00038400000000000001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132</v>
      </c>
      <c r="AT152" s="228" t="s">
        <v>128</v>
      </c>
      <c r="AU152" s="228" t="s">
        <v>84</v>
      </c>
      <c r="AY152" s="14" t="s">
        <v>126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82</v>
      </c>
      <c r="BK152" s="229">
        <f>ROUND(I152*H152,2)</f>
        <v>0</v>
      </c>
      <c r="BL152" s="14" t="s">
        <v>132</v>
      </c>
      <c r="BM152" s="228" t="s">
        <v>579</v>
      </c>
    </row>
    <row r="153" s="2" customFormat="1" ht="24.15" customHeight="1">
      <c r="A153" s="35"/>
      <c r="B153" s="36"/>
      <c r="C153" s="216" t="s">
        <v>237</v>
      </c>
      <c r="D153" s="216" t="s">
        <v>128</v>
      </c>
      <c r="E153" s="217" t="s">
        <v>448</v>
      </c>
      <c r="F153" s="218" t="s">
        <v>449</v>
      </c>
      <c r="G153" s="219" t="s">
        <v>290</v>
      </c>
      <c r="H153" s="220">
        <v>15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39</v>
      </c>
      <c r="O153" s="88"/>
      <c r="P153" s="226">
        <f>O153*H153</f>
        <v>0</v>
      </c>
      <c r="Q153" s="226">
        <v>6.9999999999999994E-05</v>
      </c>
      <c r="R153" s="226">
        <f>Q153*H153</f>
        <v>0.0010499999999999999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132</v>
      </c>
      <c r="AT153" s="228" t="s">
        <v>128</v>
      </c>
      <c r="AU153" s="228" t="s">
        <v>84</v>
      </c>
      <c r="AY153" s="14" t="s">
        <v>126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82</v>
      </c>
      <c r="BK153" s="229">
        <f>ROUND(I153*H153,2)</f>
        <v>0</v>
      </c>
      <c r="BL153" s="14" t="s">
        <v>132</v>
      </c>
      <c r="BM153" s="228" t="s">
        <v>580</v>
      </c>
    </row>
    <row r="154" s="2" customFormat="1" ht="24.15" customHeight="1">
      <c r="A154" s="35"/>
      <c r="B154" s="36"/>
      <c r="C154" s="216" t="s">
        <v>241</v>
      </c>
      <c r="D154" s="216" t="s">
        <v>128</v>
      </c>
      <c r="E154" s="217" t="s">
        <v>581</v>
      </c>
      <c r="F154" s="218" t="s">
        <v>582</v>
      </c>
      <c r="G154" s="219" t="s">
        <v>290</v>
      </c>
      <c r="H154" s="220">
        <v>24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39</v>
      </c>
      <c r="O154" s="88"/>
      <c r="P154" s="226">
        <f>O154*H154</f>
        <v>0</v>
      </c>
      <c r="Q154" s="226">
        <v>6.9999999999999994E-05</v>
      </c>
      <c r="R154" s="226">
        <f>Q154*H154</f>
        <v>0.0016799999999999999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132</v>
      </c>
      <c r="AT154" s="228" t="s">
        <v>128</v>
      </c>
      <c r="AU154" s="228" t="s">
        <v>84</v>
      </c>
      <c r="AY154" s="14" t="s">
        <v>126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82</v>
      </c>
      <c r="BK154" s="229">
        <f>ROUND(I154*H154,2)</f>
        <v>0</v>
      </c>
      <c r="BL154" s="14" t="s">
        <v>132</v>
      </c>
      <c r="BM154" s="228" t="s">
        <v>583</v>
      </c>
    </row>
    <row r="155" s="2" customFormat="1" ht="24.15" customHeight="1">
      <c r="A155" s="35"/>
      <c r="B155" s="36"/>
      <c r="C155" s="216" t="s">
        <v>246</v>
      </c>
      <c r="D155" s="216" t="s">
        <v>128</v>
      </c>
      <c r="E155" s="217" t="s">
        <v>452</v>
      </c>
      <c r="F155" s="218" t="s">
        <v>453</v>
      </c>
      <c r="G155" s="219" t="s">
        <v>290</v>
      </c>
      <c r="H155" s="220">
        <v>6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39</v>
      </c>
      <c r="O155" s="88"/>
      <c r="P155" s="226">
        <f>O155*H155</f>
        <v>0</v>
      </c>
      <c r="Q155" s="226">
        <v>9.0000000000000006E-05</v>
      </c>
      <c r="R155" s="226">
        <f>Q155*H155</f>
        <v>0.00054000000000000001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132</v>
      </c>
      <c r="AT155" s="228" t="s">
        <v>128</v>
      </c>
      <c r="AU155" s="228" t="s">
        <v>84</v>
      </c>
      <c r="AY155" s="14" t="s">
        <v>126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82</v>
      </c>
      <c r="BK155" s="229">
        <f>ROUND(I155*H155,2)</f>
        <v>0</v>
      </c>
      <c r="BL155" s="14" t="s">
        <v>132</v>
      </c>
      <c r="BM155" s="228" t="s">
        <v>584</v>
      </c>
    </row>
    <row r="156" s="12" customFormat="1" ht="22.8" customHeight="1">
      <c r="A156" s="12"/>
      <c r="B156" s="200"/>
      <c r="C156" s="201"/>
      <c r="D156" s="202" t="s">
        <v>73</v>
      </c>
      <c r="E156" s="214" t="s">
        <v>163</v>
      </c>
      <c r="F156" s="214" t="s">
        <v>528</v>
      </c>
      <c r="G156" s="201"/>
      <c r="H156" s="201"/>
      <c r="I156" s="204"/>
      <c r="J156" s="215">
        <f>BK156</f>
        <v>0</v>
      </c>
      <c r="K156" s="201"/>
      <c r="L156" s="206"/>
      <c r="M156" s="207"/>
      <c r="N156" s="208"/>
      <c r="O156" s="208"/>
      <c r="P156" s="209">
        <f>P157</f>
        <v>0</v>
      </c>
      <c r="Q156" s="208"/>
      <c r="R156" s="209">
        <f>R157</f>
        <v>0.059250000000000004</v>
      </c>
      <c r="S156" s="208"/>
      <c r="T156" s="210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1" t="s">
        <v>82</v>
      </c>
      <c r="AT156" s="212" t="s">
        <v>73</v>
      </c>
      <c r="AU156" s="212" t="s">
        <v>82</v>
      </c>
      <c r="AY156" s="211" t="s">
        <v>126</v>
      </c>
      <c r="BK156" s="213">
        <f>BK157</f>
        <v>0</v>
      </c>
    </row>
    <row r="157" s="2" customFormat="1" ht="24.15" customHeight="1">
      <c r="A157" s="35"/>
      <c r="B157" s="36"/>
      <c r="C157" s="216" t="s">
        <v>250</v>
      </c>
      <c r="D157" s="216" t="s">
        <v>128</v>
      </c>
      <c r="E157" s="217" t="s">
        <v>585</v>
      </c>
      <c r="F157" s="218" t="s">
        <v>586</v>
      </c>
      <c r="G157" s="219" t="s">
        <v>290</v>
      </c>
      <c r="H157" s="220">
        <v>15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39</v>
      </c>
      <c r="O157" s="88"/>
      <c r="P157" s="226">
        <f>O157*H157</f>
        <v>0</v>
      </c>
      <c r="Q157" s="226">
        <v>0.0039500000000000004</v>
      </c>
      <c r="R157" s="226">
        <f>Q157*H157</f>
        <v>0.059250000000000004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132</v>
      </c>
      <c r="AT157" s="228" t="s">
        <v>128</v>
      </c>
      <c r="AU157" s="228" t="s">
        <v>84</v>
      </c>
      <c r="AY157" s="14" t="s">
        <v>126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82</v>
      </c>
      <c r="BK157" s="229">
        <f>ROUND(I157*H157,2)</f>
        <v>0</v>
      </c>
      <c r="BL157" s="14" t="s">
        <v>132</v>
      </c>
      <c r="BM157" s="228" t="s">
        <v>587</v>
      </c>
    </row>
    <row r="158" s="12" customFormat="1" ht="22.8" customHeight="1">
      <c r="A158" s="12"/>
      <c r="B158" s="200"/>
      <c r="C158" s="201"/>
      <c r="D158" s="202" t="s">
        <v>73</v>
      </c>
      <c r="E158" s="214" t="s">
        <v>318</v>
      </c>
      <c r="F158" s="214" t="s">
        <v>319</v>
      </c>
      <c r="G158" s="201"/>
      <c r="H158" s="201"/>
      <c r="I158" s="204"/>
      <c r="J158" s="215">
        <f>BK158</f>
        <v>0</v>
      </c>
      <c r="K158" s="201"/>
      <c r="L158" s="206"/>
      <c r="M158" s="207"/>
      <c r="N158" s="208"/>
      <c r="O158" s="208"/>
      <c r="P158" s="209">
        <f>P159</f>
        <v>0</v>
      </c>
      <c r="Q158" s="208"/>
      <c r="R158" s="209">
        <f>R159</f>
        <v>0</v>
      </c>
      <c r="S158" s="208"/>
      <c r="T158" s="210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1" t="s">
        <v>82</v>
      </c>
      <c r="AT158" s="212" t="s">
        <v>73</v>
      </c>
      <c r="AU158" s="212" t="s">
        <v>82</v>
      </c>
      <c r="AY158" s="211" t="s">
        <v>126</v>
      </c>
      <c r="BK158" s="213">
        <f>BK159</f>
        <v>0</v>
      </c>
    </row>
    <row r="159" s="2" customFormat="1" ht="24.15" customHeight="1">
      <c r="A159" s="35"/>
      <c r="B159" s="36"/>
      <c r="C159" s="216" t="s">
        <v>254</v>
      </c>
      <c r="D159" s="216" t="s">
        <v>128</v>
      </c>
      <c r="E159" s="217" t="s">
        <v>532</v>
      </c>
      <c r="F159" s="218" t="s">
        <v>533</v>
      </c>
      <c r="G159" s="219" t="s">
        <v>202</v>
      </c>
      <c r="H159" s="220">
        <v>162.00899999999999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39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132</v>
      </c>
      <c r="AT159" s="228" t="s">
        <v>128</v>
      </c>
      <c r="AU159" s="228" t="s">
        <v>84</v>
      </c>
      <c r="AY159" s="14" t="s">
        <v>126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82</v>
      </c>
      <c r="BK159" s="229">
        <f>ROUND(I159*H159,2)</f>
        <v>0</v>
      </c>
      <c r="BL159" s="14" t="s">
        <v>132</v>
      </c>
      <c r="BM159" s="228" t="s">
        <v>588</v>
      </c>
    </row>
    <row r="160" s="12" customFormat="1" ht="25.92" customHeight="1">
      <c r="A160" s="12"/>
      <c r="B160" s="200"/>
      <c r="C160" s="201"/>
      <c r="D160" s="202" t="s">
        <v>73</v>
      </c>
      <c r="E160" s="203" t="s">
        <v>324</v>
      </c>
      <c r="F160" s="203" t="s">
        <v>325</v>
      </c>
      <c r="G160" s="201"/>
      <c r="H160" s="201"/>
      <c r="I160" s="204"/>
      <c r="J160" s="205">
        <f>BK160</f>
        <v>0</v>
      </c>
      <c r="K160" s="201"/>
      <c r="L160" s="206"/>
      <c r="M160" s="207"/>
      <c r="N160" s="208"/>
      <c r="O160" s="208"/>
      <c r="P160" s="209">
        <f>P161+P164</f>
        <v>0</v>
      </c>
      <c r="Q160" s="208"/>
      <c r="R160" s="209">
        <f>R161+R164</f>
        <v>0</v>
      </c>
      <c r="S160" s="208"/>
      <c r="T160" s="210">
        <f>T161+T164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1" t="s">
        <v>145</v>
      </c>
      <c r="AT160" s="212" t="s">
        <v>73</v>
      </c>
      <c r="AU160" s="212" t="s">
        <v>74</v>
      </c>
      <c r="AY160" s="211" t="s">
        <v>126</v>
      </c>
      <c r="BK160" s="213">
        <f>BK161+BK164</f>
        <v>0</v>
      </c>
    </row>
    <row r="161" s="12" customFormat="1" ht="22.8" customHeight="1">
      <c r="A161" s="12"/>
      <c r="B161" s="200"/>
      <c r="C161" s="201"/>
      <c r="D161" s="202" t="s">
        <v>73</v>
      </c>
      <c r="E161" s="214" t="s">
        <v>365</v>
      </c>
      <c r="F161" s="214" t="s">
        <v>366</v>
      </c>
      <c r="G161" s="201"/>
      <c r="H161" s="201"/>
      <c r="I161" s="204"/>
      <c r="J161" s="215">
        <f>BK161</f>
        <v>0</v>
      </c>
      <c r="K161" s="201"/>
      <c r="L161" s="206"/>
      <c r="M161" s="207"/>
      <c r="N161" s="208"/>
      <c r="O161" s="208"/>
      <c r="P161" s="209">
        <f>SUM(P162:P163)</f>
        <v>0</v>
      </c>
      <c r="Q161" s="208"/>
      <c r="R161" s="209">
        <f>SUM(R162:R163)</f>
        <v>0</v>
      </c>
      <c r="S161" s="208"/>
      <c r="T161" s="210">
        <f>SUM(T162:T163)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1" t="s">
        <v>145</v>
      </c>
      <c r="AT161" s="212" t="s">
        <v>73</v>
      </c>
      <c r="AU161" s="212" t="s">
        <v>82</v>
      </c>
      <c r="AY161" s="211" t="s">
        <v>126</v>
      </c>
      <c r="BK161" s="213">
        <f>SUM(BK162:BK163)</f>
        <v>0</v>
      </c>
    </row>
    <row r="162" s="2" customFormat="1" ht="16.5" customHeight="1">
      <c r="A162" s="35"/>
      <c r="B162" s="36"/>
      <c r="C162" s="216" t="s">
        <v>7</v>
      </c>
      <c r="D162" s="216" t="s">
        <v>128</v>
      </c>
      <c r="E162" s="217" t="s">
        <v>367</v>
      </c>
      <c r="F162" s="218" t="s">
        <v>368</v>
      </c>
      <c r="G162" s="219" t="s">
        <v>331</v>
      </c>
      <c r="H162" s="220">
        <v>1</v>
      </c>
      <c r="I162" s="221"/>
      <c r="J162" s="222">
        <f>ROUND(I162*H162,2)</f>
        <v>0</v>
      </c>
      <c r="K162" s="223"/>
      <c r="L162" s="41"/>
      <c r="M162" s="224" t="s">
        <v>1</v>
      </c>
      <c r="N162" s="225" t="s">
        <v>39</v>
      </c>
      <c r="O162" s="88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332</v>
      </c>
      <c r="AT162" s="228" t="s">
        <v>128</v>
      </c>
      <c r="AU162" s="228" t="s">
        <v>84</v>
      </c>
      <c r="AY162" s="14" t="s">
        <v>126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82</v>
      </c>
      <c r="BK162" s="229">
        <f>ROUND(I162*H162,2)</f>
        <v>0</v>
      </c>
      <c r="BL162" s="14" t="s">
        <v>332</v>
      </c>
      <c r="BM162" s="228" t="s">
        <v>589</v>
      </c>
    </row>
    <row r="163" s="2" customFormat="1" ht="16.5" customHeight="1">
      <c r="A163" s="35"/>
      <c r="B163" s="36"/>
      <c r="C163" s="216" t="s">
        <v>216</v>
      </c>
      <c r="D163" s="216" t="s">
        <v>128</v>
      </c>
      <c r="E163" s="217" t="s">
        <v>370</v>
      </c>
      <c r="F163" s="218" t="s">
        <v>371</v>
      </c>
      <c r="G163" s="219" t="s">
        <v>331</v>
      </c>
      <c r="H163" s="220">
        <v>1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39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332</v>
      </c>
      <c r="AT163" s="228" t="s">
        <v>128</v>
      </c>
      <c r="AU163" s="228" t="s">
        <v>84</v>
      </c>
      <c r="AY163" s="14" t="s">
        <v>126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82</v>
      </c>
      <c r="BK163" s="229">
        <f>ROUND(I163*H163,2)</f>
        <v>0</v>
      </c>
      <c r="BL163" s="14" t="s">
        <v>332</v>
      </c>
      <c r="BM163" s="228" t="s">
        <v>590</v>
      </c>
    </row>
    <row r="164" s="12" customFormat="1" ht="22.8" customHeight="1">
      <c r="A164" s="12"/>
      <c r="B164" s="200"/>
      <c r="C164" s="201"/>
      <c r="D164" s="202" t="s">
        <v>73</v>
      </c>
      <c r="E164" s="214" t="s">
        <v>373</v>
      </c>
      <c r="F164" s="214" t="s">
        <v>374</v>
      </c>
      <c r="G164" s="201"/>
      <c r="H164" s="201"/>
      <c r="I164" s="204"/>
      <c r="J164" s="215">
        <f>BK164</f>
        <v>0</v>
      </c>
      <c r="K164" s="201"/>
      <c r="L164" s="206"/>
      <c r="M164" s="207"/>
      <c r="N164" s="208"/>
      <c r="O164" s="208"/>
      <c r="P164" s="209">
        <f>P165</f>
        <v>0</v>
      </c>
      <c r="Q164" s="208"/>
      <c r="R164" s="209">
        <f>R165</f>
        <v>0</v>
      </c>
      <c r="S164" s="208"/>
      <c r="T164" s="210">
        <f>T165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1" t="s">
        <v>145</v>
      </c>
      <c r="AT164" s="212" t="s">
        <v>73</v>
      </c>
      <c r="AU164" s="212" t="s">
        <v>82</v>
      </c>
      <c r="AY164" s="211" t="s">
        <v>126</v>
      </c>
      <c r="BK164" s="213">
        <f>BK165</f>
        <v>0</v>
      </c>
    </row>
    <row r="165" s="2" customFormat="1" ht="24.15" customHeight="1">
      <c r="A165" s="35"/>
      <c r="B165" s="36"/>
      <c r="C165" s="216" t="s">
        <v>220</v>
      </c>
      <c r="D165" s="216" t="s">
        <v>128</v>
      </c>
      <c r="E165" s="217" t="s">
        <v>375</v>
      </c>
      <c r="F165" s="218" t="s">
        <v>376</v>
      </c>
      <c r="G165" s="219" t="s">
        <v>331</v>
      </c>
      <c r="H165" s="220">
        <v>1</v>
      </c>
      <c r="I165" s="221"/>
      <c r="J165" s="222">
        <f>ROUND(I165*H165,2)</f>
        <v>0</v>
      </c>
      <c r="K165" s="223"/>
      <c r="L165" s="41"/>
      <c r="M165" s="241" t="s">
        <v>1</v>
      </c>
      <c r="N165" s="242" t="s">
        <v>39</v>
      </c>
      <c r="O165" s="243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332</v>
      </c>
      <c r="AT165" s="228" t="s">
        <v>128</v>
      </c>
      <c r="AU165" s="228" t="s">
        <v>84</v>
      </c>
      <c r="AY165" s="14" t="s">
        <v>126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82</v>
      </c>
      <c r="BK165" s="229">
        <f>ROUND(I165*H165,2)</f>
        <v>0</v>
      </c>
      <c r="BL165" s="14" t="s">
        <v>332</v>
      </c>
      <c r="BM165" s="228" t="s">
        <v>591</v>
      </c>
    </row>
    <row r="166" s="2" customFormat="1" ht="6.96" customHeight="1">
      <c r="A166" s="35"/>
      <c r="B166" s="63"/>
      <c r="C166" s="64"/>
      <c r="D166" s="64"/>
      <c r="E166" s="64"/>
      <c r="F166" s="64"/>
      <c r="G166" s="64"/>
      <c r="H166" s="64"/>
      <c r="I166" s="64"/>
      <c r="J166" s="64"/>
      <c r="K166" s="64"/>
      <c r="L166" s="41"/>
      <c r="M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</row>
  </sheetData>
  <sheetProtection sheet="1" autoFilter="0" formatColumns="0" formatRows="0" objects="1" scenarios="1" spinCount="100000" saltValue="ZyojIo5Gw4TI8m55vTvRK9ADAgcQNW8+qOQoG2qkAsbviibGd18UnYiFqUJH3WhRLDupVoY+QXUrbYcT0MZtOw==" hashValue="0YAFPsIqgSqxFdpypLjOPXr88mqFJOeHwnj7kHS1fF6rBNRZ9xGpKr8v9FUXwhrXls+U42sR8/Ipoc/JF8U+GA==" algorithmName="SHA-512" password="EC3B"/>
  <autoFilter ref="C124:K165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5C79D198B7E60468F979E707E5FACA2" ma:contentTypeVersion="13" ma:contentTypeDescription="Vytvoří nový dokument" ma:contentTypeScope="" ma:versionID="b53173ba3f5ed67fbd4f2d53987b7b21">
  <xsd:schema xmlns:xsd="http://www.w3.org/2001/XMLSchema" xmlns:xs="http://www.w3.org/2001/XMLSchema" xmlns:p="http://schemas.microsoft.com/office/2006/metadata/properties" xmlns:ns2="cb8518e5-3586-4e28-a4b0-42c89f704688" xmlns:ns3="9a61d8df-3f63-45b1-8d77-c9158ac84b49" targetNamespace="http://schemas.microsoft.com/office/2006/metadata/properties" ma:root="true" ma:fieldsID="c9fab0107020590e95139ee0456a37f9" ns2:_="" ns3:_="">
    <xsd:import namespace="cb8518e5-3586-4e28-a4b0-42c89f704688"/>
    <xsd:import namespace="9a61d8df-3f63-45b1-8d77-c9158ac84b49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8518e5-3586-4e28-a4b0-42c89f704688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Značky obrázků" ma:readOnly="false" ma:fieldId="{5cf76f15-5ced-4ddc-b409-7134ff3c332f}" ma:taxonomyMulti="true" ma:sspId="c7317140-6cc1-4e69-acf2-2554cd773c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61d8df-3f63-45b1-8d77-c9158ac84b4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e9b56bf-a8b4-42ca-bba0-d5d57cf0b229}" ma:internalName="TaxCatchAll" ma:showField="CatchAllData" ma:web="9a61d8df-3f63-45b1-8d77-c9158ac84b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a61d8df-3f63-45b1-8d77-c9158ac84b49" xsi:nil="true"/>
    <lcf76f155ced4ddcb4097134ff3c332f xmlns="cb8518e5-3586-4e28-a4b0-42c89f70468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07AAB60-8AAA-46A4-AFB7-B2108D182BF8}"/>
</file>

<file path=customXml/itemProps2.xml><?xml version="1.0" encoding="utf-8"?>
<ds:datastoreItem xmlns:ds="http://schemas.openxmlformats.org/officeDocument/2006/customXml" ds:itemID="{78CCDD36-150D-4E7D-8412-75565E964FC9}"/>
</file>

<file path=customXml/itemProps3.xml><?xml version="1.0" encoding="utf-8"?>
<ds:datastoreItem xmlns:ds="http://schemas.openxmlformats.org/officeDocument/2006/customXml" ds:itemID="{2CC3A28A-9FFF-4C61-8BA0-DCE514797EE2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 Jaroslav</dc:creator>
  <cp:lastModifiedBy>Sokol Jaroslav</cp:lastModifiedBy>
  <dcterms:created xsi:type="dcterms:W3CDTF">2025-05-15T07:16:39Z</dcterms:created>
  <dcterms:modified xsi:type="dcterms:W3CDTF">2025-05-15T07:16:43Z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0x010100E5C79D198B7E60468F979E707E5FACA2</vt:lpwstr>
  </property>
</Properties>
</file>